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drawings/drawing48.xml" ContentType="application/vnd.openxmlformats-officedocument.drawing+xml"/>
  <Override PartName="/xl/drawings/drawing49.xml" ContentType="application/vnd.openxmlformats-officedocument.drawing+xml"/>
  <Override PartName="/xl/drawings/drawing50.xml" ContentType="application/vnd.openxmlformats-officedocument.drawing+xml"/>
  <Override PartName="/xl/drawings/drawing51.xml" ContentType="application/vnd.openxmlformats-officedocument.drawing+xml"/>
  <Override PartName="/xl/drawings/drawing52.xml" ContentType="application/vnd.openxmlformats-officedocument.drawing+xml"/>
  <Override PartName="/xl/drawings/drawing53.xml" ContentType="application/vnd.openxmlformats-officedocument.drawing+xml"/>
  <Override PartName="/xl/drawings/drawing54.xml" ContentType="application/vnd.openxmlformats-officedocument.drawing+xml"/>
  <Override PartName="/xl/drawings/drawing55.xml" ContentType="application/vnd.openxmlformats-officedocument.drawing+xml"/>
  <Override PartName="/xl/drawings/drawing56.xml" ContentType="application/vnd.openxmlformats-officedocument.drawing+xml"/>
  <Override PartName="/xl/drawings/drawing57.xml" ContentType="application/vnd.openxmlformats-officedocument.drawing+xml"/>
  <Override PartName="/xl/drawings/drawing58.xml" ContentType="application/vnd.openxmlformats-officedocument.drawing+xml"/>
  <Override PartName="/xl/drawings/drawing59.xml" ContentType="application/vnd.openxmlformats-officedocument.drawing+xml"/>
  <Override PartName="/xl/drawings/drawing60.xml" ContentType="application/vnd.openxmlformats-officedocument.drawing+xml"/>
  <Override PartName="/xl/drawings/drawing61.xml" ContentType="application/vnd.openxmlformats-officedocument.drawing+xml"/>
  <Override PartName="/xl/drawings/drawing62.xml" ContentType="application/vnd.openxmlformats-officedocument.drawing+xml"/>
  <Override PartName="/xl/drawings/drawing63.xml" ContentType="application/vnd.openxmlformats-officedocument.drawing+xml"/>
  <Override PartName="/xl/drawings/drawing64.xml" ContentType="application/vnd.openxmlformats-officedocument.drawing+xml"/>
  <Override PartName="/xl/drawings/drawing65.xml" ContentType="application/vnd.openxmlformats-officedocument.drawing+xml"/>
  <Override PartName="/xl/drawings/drawing66.xml" ContentType="application/vnd.openxmlformats-officedocument.drawing+xml"/>
  <Override PartName="/xl/drawings/drawing67.xml" ContentType="application/vnd.openxmlformats-officedocument.drawing+xml"/>
  <Override PartName="/xl/drawings/drawing6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 filterPrivacy="1" defaultThemeVersion="124226"/>
  <xr:revisionPtr revIDLastSave="0" documentId="14_{DD81A656-870C-43A1-B14A-F064C3BB8D7C}" xr6:coauthVersionLast="36" xr6:coauthVersionMax="36" xr10:uidLastSave="{00000000-0000-0000-0000-000000000000}"/>
  <bookViews>
    <workbookView xWindow="-105" yWindow="-105" windowWidth="19425" windowHeight="10305" tabRatio="873" xr2:uid="{00000000-000D-0000-FFFF-FFFF00000000}"/>
  </bookViews>
  <sheets>
    <sheet name="Índice" sheetId="141" r:id="rId1"/>
    <sheet name="S1" sheetId="143" r:id="rId2"/>
    <sheet name="Q1" sheetId="1" r:id="rId3"/>
    <sheet name="Q2" sheetId="2" r:id="rId4"/>
    <sheet name="Q3" sheetId="3" r:id="rId5"/>
    <sheet name="Q4" sheetId="63" r:id="rId6"/>
    <sheet name="S2" sheetId="146" r:id="rId7"/>
    <sheet name="Q5" sheetId="64" r:id="rId8"/>
    <sheet name="Q6" sheetId="65" r:id="rId9"/>
    <sheet name="Q7" sheetId="66" r:id="rId10"/>
    <sheet name="Q8" sheetId="67" r:id="rId11"/>
    <sheet name="Q9" sheetId="68" r:id="rId12"/>
    <sheet name="Q10" sheetId="69" r:id="rId13"/>
    <sheet name="S3" sheetId="144" r:id="rId14"/>
    <sheet name="Q11" sheetId="70" r:id="rId15"/>
    <sheet name="Q12" sheetId="71" r:id="rId16"/>
    <sheet name="Q13" sheetId="72" r:id="rId17"/>
    <sheet name="Q14" sheetId="73" r:id="rId18"/>
    <sheet name="Q15" sheetId="74" r:id="rId19"/>
    <sheet name="Q16" sheetId="75" r:id="rId20"/>
    <sheet name="Q17" sheetId="76" r:id="rId21"/>
    <sheet name="Q18" sheetId="77" r:id="rId22"/>
    <sheet name="Q19" sheetId="78" r:id="rId23"/>
    <sheet name="Q20" sheetId="79" r:id="rId24"/>
    <sheet name="Q21" sheetId="81" r:id="rId25"/>
    <sheet name="Q22" sheetId="80" r:id="rId26"/>
    <sheet name="Q23" sheetId="82" r:id="rId27"/>
    <sheet name="Q24" sheetId="83" r:id="rId28"/>
    <sheet name="Q25" sheetId="84" r:id="rId29"/>
    <sheet name="Q26" sheetId="85" r:id="rId30"/>
    <sheet name="Q27" sheetId="86" r:id="rId31"/>
    <sheet name="Q28" sheetId="87" r:id="rId32"/>
    <sheet name="Q29" sheetId="88" r:id="rId33"/>
    <sheet name="Q30" sheetId="89" r:id="rId34"/>
    <sheet name="Q31" sheetId="90" r:id="rId35"/>
    <sheet name="Q32" sheetId="91" r:id="rId36"/>
    <sheet name="Q33" sheetId="92" r:id="rId37"/>
    <sheet name="Q34" sheetId="93" r:id="rId38"/>
    <sheet name="Q35" sheetId="94" r:id="rId39"/>
    <sheet name="Q36" sheetId="95" r:id="rId40"/>
    <sheet name="Q37" sheetId="96" r:id="rId41"/>
    <sheet name="Q38" sheetId="97" r:id="rId42"/>
    <sheet name="Q39" sheetId="104" r:id="rId43"/>
    <sheet name="Q40" sheetId="105" r:id="rId44"/>
    <sheet name="Q41" sheetId="106" r:id="rId45"/>
    <sheet name="Q42" sheetId="107" r:id="rId46"/>
    <sheet name="Q43" sheetId="108" r:id="rId47"/>
    <sheet name="Q44" sheetId="109" r:id="rId48"/>
    <sheet name="S4" sheetId="145" r:id="rId49"/>
    <sheet name="Q45" sheetId="110" r:id="rId50"/>
    <sheet name="Q46" sheetId="111" r:id="rId51"/>
    <sheet name="Q47" sheetId="112" r:id="rId52"/>
    <sheet name="Q48" sheetId="113" r:id="rId53"/>
    <sheet name="Q49" sheetId="114" r:id="rId54"/>
    <sheet name="Q50" sheetId="115" r:id="rId55"/>
    <sheet name="Q51" sheetId="116" r:id="rId56"/>
    <sheet name="Q52" sheetId="117" r:id="rId57"/>
    <sheet name="Q53" sheetId="118" r:id="rId58"/>
    <sheet name="Q54" sheetId="119" r:id="rId59"/>
    <sheet name="Q55" sheetId="120" r:id="rId60"/>
    <sheet name="Q56" sheetId="121" r:id="rId61"/>
    <sheet name="S5" sheetId="147" r:id="rId62"/>
    <sheet name="Q57" sheetId="122" r:id="rId63"/>
    <sheet name="Q58" sheetId="123" r:id="rId64"/>
    <sheet name="Q59" sheetId="124" r:id="rId65"/>
    <sheet name="Q60" sheetId="125" r:id="rId66"/>
    <sheet name="Q61" sheetId="126" r:id="rId67"/>
    <sheet name="Q62" sheetId="127" r:id="rId68"/>
    <sheet name="Q63" sheetId="128" r:id="rId69"/>
    <sheet name="Q64" sheetId="129" r:id="rId70"/>
    <sheet name="Q65" sheetId="131" r:id="rId71"/>
    <sheet name="Q66" sheetId="132" r:id="rId72"/>
    <sheet name="Q67" sheetId="139" r:id="rId73"/>
    <sheet name="Q68" sheetId="140" r:id="rId74"/>
    <sheet name="APOIO TAXAS" sheetId="142" state="hidden" r:id="rId75"/>
  </sheets>
  <definedNames>
    <definedName name="_xlnm.Print_Area" localSheetId="2">'Q1'!$B$1:$D$55</definedName>
    <definedName name="_xlnm.Print_Area" localSheetId="12">'Q10'!$B$1:$M$33</definedName>
    <definedName name="_xlnm.Print_Area" localSheetId="14">'Q11'!$B$1:$H$57</definedName>
    <definedName name="_xlnm.Print_Area" localSheetId="15">'Q12'!$B$1:$G$32</definedName>
    <definedName name="_xlnm.Print_Area" localSheetId="16">'Q13'!$B$1:$F$57</definedName>
    <definedName name="_xlnm.Print_Area" localSheetId="17">'Q14'!$B$1:$E$32</definedName>
    <definedName name="_xlnm.Print_Area" localSheetId="18">'Q15'!$B$1:$G$58</definedName>
    <definedName name="_xlnm.Print_Area" localSheetId="19">'Q16'!$B$1:$G$57</definedName>
    <definedName name="_xlnm.Print_Area" localSheetId="20">'Q17'!$B$1:$G$57</definedName>
    <definedName name="_xlnm.Print_Area" localSheetId="21">'Q18'!$B$1:$F$32</definedName>
    <definedName name="_xlnm.Print_Area" localSheetId="22">'Q19'!$B$1:$F$32</definedName>
    <definedName name="_xlnm.Print_Area" localSheetId="3">'Q2'!$A$1:$D$31</definedName>
    <definedName name="_xlnm.Print_Area" localSheetId="23">'Q20'!$B$1:$F$32</definedName>
    <definedName name="_xlnm.Print_Area" localSheetId="24">'Q21'!$B$1:$L$57</definedName>
    <definedName name="_xlnm.Print_Area" localSheetId="25">'Q22'!$B$1:$K$32</definedName>
    <definedName name="_xlnm.Print_Area" localSheetId="26">'Q23'!$B$1:$L$58</definedName>
    <definedName name="_xlnm.Print_Area" localSheetId="27">'Q24'!$B$1:$K$31</definedName>
    <definedName name="_xlnm.Print_Area" localSheetId="28">'Q25'!$B$1:$V$57</definedName>
    <definedName name="_xlnm.Print_Area" localSheetId="29">'Q26'!$B$1:$U$31</definedName>
    <definedName name="_xlnm.Print_Area" localSheetId="30">'Q27'!$B$1:$I$57</definedName>
    <definedName name="_xlnm.Print_Area" localSheetId="31">'Q28'!$B$1:$H$31</definedName>
    <definedName name="_xlnm.Print_Area" localSheetId="32">'Q29'!$B$1:$O$59</definedName>
    <definedName name="_xlnm.Print_Area" localSheetId="4">'Q3'!$B$1:$E$60</definedName>
    <definedName name="_xlnm.Print_Area" localSheetId="33">'Q30'!$B$1:$N$33</definedName>
    <definedName name="_xlnm.Print_Area" localSheetId="34">'Q31'!$B$1:$J$57</definedName>
    <definedName name="_xlnm.Print_Area" localSheetId="35">'Q32'!$B$1:$I$31</definedName>
    <definedName name="_xlnm.Print_Area" localSheetId="36">'Q33'!$B$1:$G$57</definedName>
    <definedName name="_xlnm.Print_Area" localSheetId="37">'Q34'!$B$1:$F$31</definedName>
    <definedName name="_xlnm.Print_Area" localSheetId="38">'Q35'!$B$1:$J$57</definedName>
    <definedName name="_xlnm.Print_Area" localSheetId="39">'Q36'!$B$1:$H$31</definedName>
    <definedName name="_xlnm.Print_Area" localSheetId="40">'Q37'!$B$1:$G$57</definedName>
    <definedName name="_xlnm.Print_Area" localSheetId="41">'Q38'!$B$1:$F$31</definedName>
    <definedName name="_xlnm.Print_Area" localSheetId="42">'Q39'!$B$1:$L$57</definedName>
    <definedName name="_xlnm.Print_Area" localSheetId="5">'Q4'!$A$1:$E$34</definedName>
    <definedName name="_xlnm.Print_Area" localSheetId="43">'Q40'!$B$1:$K$31</definedName>
    <definedName name="_xlnm.Print_Area" localSheetId="44">'Q41'!$B$1:$P$57</definedName>
    <definedName name="_xlnm.Print_Area" localSheetId="45">'Q42'!$B$1:$O$31</definedName>
    <definedName name="_xlnm.Print_Area" localSheetId="46">'Q43'!$B$1:$R$57</definedName>
    <definedName name="_xlnm.Print_Area" localSheetId="47">'Q44'!$B$1:$Q$31</definedName>
    <definedName name="_xlnm.Print_Area" localSheetId="49">'Q45'!$B$1:$I$57</definedName>
    <definedName name="_xlnm.Print_Area" localSheetId="50">'Q46'!$B$1:$H$31</definedName>
    <definedName name="_xlnm.Print_Area" localSheetId="51">'Q47'!$B$2:$I$59</definedName>
    <definedName name="_xlnm.Print_Area" localSheetId="52">'Q48'!$B$2:$H$32</definedName>
    <definedName name="_xlnm.Print_Area" localSheetId="53">'Q49'!$B$1:$K$56</definedName>
    <definedName name="_xlnm.Print_Area" localSheetId="7">'Q5'!$B$1:$H$57</definedName>
    <definedName name="_xlnm.Print_Area" localSheetId="54">'Q50'!$B$1:$J$31</definedName>
    <definedName name="_xlnm.Print_Area" localSheetId="55">'Q51'!$B$1:$P$57</definedName>
    <definedName name="_xlnm.Print_Area" localSheetId="56">'Q52'!$B$1:$O$31</definedName>
    <definedName name="_xlnm.Print_Area" localSheetId="57">'Q53'!$B$2:$J$59</definedName>
    <definedName name="_xlnm.Print_Area" localSheetId="58">'Q54'!$B$2:$I$33</definedName>
    <definedName name="_xlnm.Print_Area" localSheetId="59">'Q55'!$B$2:$V$59</definedName>
    <definedName name="_xlnm.Print_Area" localSheetId="60">'Q56'!$B$2:$U$33</definedName>
    <definedName name="_xlnm.Print_Area" localSheetId="62">'Q57'!$B$1:$M$61</definedName>
    <definedName name="_xlnm.Print_Area" localSheetId="63">'Q58'!$B$2:$L$35</definedName>
    <definedName name="_xlnm.Print_Area" localSheetId="64">'Q59'!$B$1:$M$61</definedName>
    <definedName name="_xlnm.Print_Area" localSheetId="8">'Q6'!$B$1:$G$32</definedName>
    <definedName name="_xlnm.Print_Area" localSheetId="65">'Q60'!$B$1:$L$35</definedName>
    <definedName name="_xlnm.Print_Area" localSheetId="66">'Q61'!$B$1:$M$61</definedName>
    <definedName name="_xlnm.Print_Area" localSheetId="67">'Q62'!$B$1:$L$35</definedName>
    <definedName name="_xlnm.Print_Area" localSheetId="68">'Q63'!$B$1:$I$58</definedName>
    <definedName name="_xlnm.Print_Area" localSheetId="69">'Q64'!$B$1:$H$31</definedName>
    <definedName name="_xlnm.Print_Area" localSheetId="70">'Q65'!$B$1:$E$55</definedName>
    <definedName name="_xlnm.Print_Area" localSheetId="71">'Q66'!$B$1:$D$29</definedName>
    <definedName name="_xlnm.Print_Area" localSheetId="72">'Q67'!$B$2:$E$58</definedName>
    <definedName name="_xlnm.Print_Area" localSheetId="73">'Q68'!$B$2:$E$32</definedName>
    <definedName name="_xlnm.Print_Area" localSheetId="9">'Q7'!$B$1:$F$57</definedName>
    <definedName name="_xlnm.Print_Area" localSheetId="10">'Q8'!$A$1:$F$32</definedName>
    <definedName name="_xlnm.Print_Area" localSheetId="11">'Q9'!$B$1:$N$59</definedName>
    <definedName name="Print_Area" localSheetId="2">'Q1'!$B$2:$D$56</definedName>
    <definedName name="Print_Area" localSheetId="12">'Q10'!$B$2:$M$34</definedName>
    <definedName name="Print_Area" localSheetId="14">'Q11'!$B$2:$H$58</definedName>
    <definedName name="Print_Area" localSheetId="15">'Q12'!$B$2:$G$32</definedName>
    <definedName name="Print_Area" localSheetId="16">'Q13'!$B$2:$F$58</definedName>
    <definedName name="Print_Area" localSheetId="17">'Q14'!$B$2:$E$32</definedName>
    <definedName name="Print_Area" localSheetId="18">'Q15'!$B$2:$G$58</definedName>
    <definedName name="Print_Area" localSheetId="19">'Q16'!$B$2:$G$58</definedName>
    <definedName name="Print_Area" localSheetId="20">'Q17'!$B$2:$G$58</definedName>
    <definedName name="Print_Area" localSheetId="21">'Q18'!$B$2:$F$32</definedName>
    <definedName name="Print_Area" localSheetId="22">'Q19'!$B$2:$F$32</definedName>
    <definedName name="Print_Area" localSheetId="3">'Q2'!$B$2:$C$30</definedName>
    <definedName name="Print_Area" localSheetId="23">'Q20'!$B$2:$F$32</definedName>
    <definedName name="Print_Area" localSheetId="24">'Q21'!$B$2:$L$57</definedName>
    <definedName name="Print_Area" localSheetId="25">'Q22'!$B$2:$K$32</definedName>
    <definedName name="Print_Area" localSheetId="26">'Q23'!$B$2:$L$57</definedName>
    <definedName name="Print_Area" localSheetId="27">'Q24'!$B$2:$K$32</definedName>
    <definedName name="Print_Area" localSheetId="28">'Q25'!$B$2:$V$58</definedName>
    <definedName name="Print_Area" localSheetId="29">'Q26'!$B$2:$U$32</definedName>
    <definedName name="Print_Area" localSheetId="30">'Q27'!$B$2:$I$58</definedName>
    <definedName name="Print_Area" localSheetId="31">'Q28'!$B$2:$H$32</definedName>
    <definedName name="Print_Area" localSheetId="32">'Q29'!$B$2:$O$60</definedName>
    <definedName name="Print_Area" localSheetId="4">'Q3'!$B$2:$E$60</definedName>
    <definedName name="Print_Area" localSheetId="33">'Q30'!$B$2:$N$34</definedName>
    <definedName name="Print_Area" localSheetId="34">'Q31'!$B$2:$J$58</definedName>
    <definedName name="Print_Area" localSheetId="35">'Q32'!$B$2:$I$32</definedName>
    <definedName name="Print_Area" localSheetId="36">'Q33'!$B$2:$G$58</definedName>
    <definedName name="Print_Area" localSheetId="37">'Q34'!$B$2:$F$32</definedName>
    <definedName name="Print_Area" localSheetId="38">'Q35'!$B$2:$I$58</definedName>
    <definedName name="Print_Area" localSheetId="39">'Q36'!$B$2:$H$32</definedName>
    <definedName name="Print_Area" localSheetId="40">'Q37'!$B$2:$G$58</definedName>
    <definedName name="Print_Area" localSheetId="41">'Q38'!$B$2:$F$32</definedName>
    <definedName name="Print_Area" localSheetId="42">'Q39'!$B$2:$L$58</definedName>
    <definedName name="Print_Area" localSheetId="5">'Q4'!$B$2:$D$34</definedName>
    <definedName name="Print_Area" localSheetId="43">'Q40'!$B$2:$K$32</definedName>
    <definedName name="Print_Area" localSheetId="44">'Q41'!$B$2:$P$58</definedName>
    <definedName name="Print_Area" localSheetId="45">'Q42'!$B$2:$O$32</definedName>
    <definedName name="Print_Area" localSheetId="46">'Q43'!$B$2:$R$58</definedName>
    <definedName name="Print_Area" localSheetId="47">'Q44'!$B$2:$Q$32</definedName>
    <definedName name="Print_Area" localSheetId="49">'Q45'!$B$2:$I$58</definedName>
    <definedName name="Print_Area" localSheetId="50">'Q46'!$B$2:$H$32</definedName>
    <definedName name="Print_Area" localSheetId="51">'Q47'!$B$2:$I$58</definedName>
    <definedName name="Print_Area" localSheetId="52">'Q48'!$B$2:$H$32</definedName>
    <definedName name="Print_Area" localSheetId="53">'Q49'!$B$2:$K$58</definedName>
    <definedName name="Print_Area" localSheetId="7">'Q5'!$B$2:$H$58</definedName>
    <definedName name="Print_Area" localSheetId="54">'Q50'!$B$2:$J$32</definedName>
    <definedName name="Print_Area" localSheetId="55">'Q51'!$B$2:$P$58</definedName>
    <definedName name="Print_Area" localSheetId="56">'Q52'!$B$2:$O$32</definedName>
    <definedName name="Print_Area" localSheetId="57">'Q53'!$B$2:$J$58</definedName>
    <definedName name="Print_Area" localSheetId="58">'Q54'!$B$2:$I$32</definedName>
    <definedName name="Print_Area" localSheetId="59">'Q55'!$B$2:$V$58</definedName>
    <definedName name="Print_Area" localSheetId="60">'Q56'!$B$2:$U$31</definedName>
    <definedName name="Print_Area" localSheetId="62">'Q57'!$B$2:$M$61</definedName>
    <definedName name="Print_Area" localSheetId="63">'Q58'!$B$2:$L$35</definedName>
    <definedName name="Print_Area" localSheetId="64">'Q59'!$B$2:$M$61</definedName>
    <definedName name="Print_Area" localSheetId="8">'Q6'!$B$2:$G$32</definedName>
    <definedName name="Print_Area" localSheetId="65">'Q60'!$B$2:$L$35</definedName>
    <definedName name="Print_Area" localSheetId="66">'Q61'!$B$2:$M$61</definedName>
    <definedName name="Print_Area" localSheetId="67">'Q62'!$B$2:$L$35</definedName>
    <definedName name="Print_Area" localSheetId="68">'Q63'!$B$2:$I$58</definedName>
    <definedName name="Print_Area" localSheetId="69">'Q64'!$B$2:$H$32</definedName>
    <definedName name="Print_Area" localSheetId="70">'Q65'!$B$2:$E$56</definedName>
    <definedName name="Print_Area" localSheetId="71">'Q66'!$B$2:$D$30</definedName>
    <definedName name="Print_Area" localSheetId="72">'Q67'!$B$2:$E$58</definedName>
    <definedName name="Print_Area" localSheetId="73">'Q68'!$B$2:$D$32</definedName>
    <definedName name="Print_Area" localSheetId="9">'Q7'!$B$2:$F$58</definedName>
    <definedName name="Print_Area" localSheetId="10">'Q8'!$B$2:$E$32</definedName>
    <definedName name="Print_Area" localSheetId="11">'Q9'!$B$2:$N$60</definedName>
  </definedNames>
  <calcPr calcId="191029"/>
</workbook>
</file>

<file path=xl/calcChain.xml><?xml version="1.0" encoding="utf-8"?>
<calcChain xmlns="http://schemas.openxmlformats.org/spreadsheetml/2006/main">
  <c r="D15" i="104" l="1"/>
  <c r="C14" i="117" l="1"/>
  <c r="C13" i="117"/>
  <c r="C12" i="117"/>
  <c r="C15" i="117" l="1"/>
  <c r="C16" i="117"/>
  <c r="C17" i="117"/>
  <c r="C18" i="117"/>
  <c r="C19" i="117"/>
  <c r="C20" i="117"/>
  <c r="C21" i="117"/>
  <c r="C22" i="117"/>
  <c r="C23" i="117"/>
  <c r="C24" i="117"/>
  <c r="C25" i="117"/>
  <c r="C26" i="117"/>
  <c r="C27" i="117"/>
  <c r="C28" i="117"/>
  <c r="C29" i="117"/>
  <c r="C30" i="117"/>
  <c r="C7" i="142"/>
  <c r="G14" i="128"/>
  <c r="D11" i="132" l="1"/>
  <c r="D10" i="132"/>
  <c r="E10" i="131"/>
  <c r="E39" i="139"/>
  <c r="E38" i="139"/>
  <c r="E15" i="139"/>
  <c r="E16" i="139"/>
  <c r="E17" i="139"/>
  <c r="E18" i="139"/>
  <c r="E19" i="139"/>
  <c r="E20" i="139"/>
  <c r="E21" i="139"/>
  <c r="E22" i="139"/>
  <c r="E23" i="139"/>
  <c r="E24" i="139"/>
  <c r="E25" i="139"/>
  <c r="E26" i="139"/>
  <c r="E27" i="139"/>
  <c r="E28" i="139"/>
  <c r="E29" i="139"/>
  <c r="E30" i="139"/>
  <c r="E31" i="139"/>
  <c r="E32" i="139"/>
  <c r="E33" i="139"/>
  <c r="E34" i="139"/>
  <c r="E35" i="139"/>
  <c r="E36" i="139"/>
  <c r="E37" i="139"/>
  <c r="E14" i="139"/>
  <c r="E14" i="131"/>
  <c r="E15" i="131"/>
  <c r="E16" i="131"/>
  <c r="E17" i="131"/>
  <c r="E18" i="131"/>
  <c r="E19" i="131"/>
  <c r="E20" i="131"/>
  <c r="E21" i="131"/>
  <c r="E22" i="131"/>
  <c r="E23" i="131"/>
  <c r="E24" i="131"/>
  <c r="E25" i="131"/>
  <c r="E26" i="131"/>
  <c r="E27" i="131"/>
  <c r="E28" i="131"/>
  <c r="E29" i="131"/>
  <c r="E30" i="131"/>
  <c r="E31" i="131"/>
  <c r="E32" i="131"/>
  <c r="E33" i="131"/>
  <c r="E34" i="131"/>
  <c r="E35" i="131"/>
  <c r="E36" i="131"/>
  <c r="E37" i="131"/>
  <c r="E38" i="131"/>
  <c r="G43" i="128"/>
  <c r="G44" i="128"/>
  <c r="G48" i="128"/>
  <c r="G51" i="128"/>
  <c r="G52" i="128"/>
  <c r="G40" i="128"/>
  <c r="G17" i="128"/>
  <c r="G18" i="128"/>
  <c r="G21" i="128"/>
  <c r="G23" i="128"/>
  <c r="G25" i="128"/>
  <c r="G26" i="128"/>
  <c r="G29" i="128"/>
  <c r="G31" i="128"/>
  <c r="G33" i="128"/>
  <c r="G34" i="128"/>
  <c r="G39" i="128"/>
  <c r="H15" i="128"/>
  <c r="G13" i="128"/>
  <c r="G19" i="128"/>
  <c r="G20" i="128"/>
  <c r="G22" i="128"/>
  <c r="G24" i="128"/>
  <c r="G27" i="128"/>
  <c r="G28" i="128"/>
  <c r="G30" i="128"/>
  <c r="G32" i="128"/>
  <c r="G35" i="128"/>
  <c r="G36" i="128"/>
  <c r="G37" i="128"/>
  <c r="G38" i="128"/>
  <c r="G41" i="128"/>
  <c r="G42" i="128"/>
  <c r="G45" i="128"/>
  <c r="G46" i="128"/>
  <c r="G47" i="128"/>
  <c r="G49" i="128"/>
  <c r="G50" i="128"/>
  <c r="G53" i="128"/>
  <c r="G54" i="128"/>
  <c r="G55" i="128"/>
  <c r="F15" i="128"/>
  <c r="D25" i="128"/>
  <c r="D26" i="128"/>
  <c r="D24" i="139" s="1"/>
  <c r="D33" i="128"/>
  <c r="D34" i="128"/>
  <c r="D36" i="128"/>
  <c r="D17" i="128"/>
  <c r="D15" i="139" s="1"/>
  <c r="D18" i="128"/>
  <c r="D16" i="139" s="1"/>
  <c r="D19" i="128"/>
  <c r="D17" i="139" s="1"/>
  <c r="D20" i="128"/>
  <c r="D21" i="128"/>
  <c r="D19" i="139" s="1"/>
  <c r="D23" i="128"/>
  <c r="D27" i="128"/>
  <c r="D25" i="139" s="1"/>
  <c r="D28" i="128"/>
  <c r="D29" i="128"/>
  <c r="D31" i="128"/>
  <c r="D35" i="128"/>
  <c r="D33" i="139" s="1"/>
  <c r="D37" i="128"/>
  <c r="D39" i="128"/>
  <c r="D19" i="126"/>
  <c r="F17" i="126"/>
  <c r="J17" i="126"/>
  <c r="D20" i="126"/>
  <c r="I17" i="126"/>
  <c r="L17" i="126"/>
  <c r="M17" i="126"/>
  <c r="D23" i="126"/>
  <c r="D24" i="126"/>
  <c r="D27" i="126"/>
  <c r="D28" i="126"/>
  <c r="D31" i="126"/>
  <c r="D32" i="126"/>
  <c r="D35" i="126"/>
  <c r="D36" i="126"/>
  <c r="D39" i="126"/>
  <c r="D40" i="126"/>
  <c r="H17" i="126"/>
  <c r="D18" i="126"/>
  <c r="G17" i="126"/>
  <c r="D21" i="126"/>
  <c r="D22" i="126"/>
  <c r="D25" i="126"/>
  <c r="D26" i="126"/>
  <c r="D29" i="126"/>
  <c r="D30" i="126"/>
  <c r="D33" i="126"/>
  <c r="D34" i="126"/>
  <c r="D37" i="126"/>
  <c r="D38" i="126"/>
  <c r="D41" i="126"/>
  <c r="L17" i="124"/>
  <c r="M17" i="124"/>
  <c r="I17" i="124"/>
  <c r="H17" i="124"/>
  <c r="D23" i="124"/>
  <c r="D25" i="124"/>
  <c r="D26" i="124"/>
  <c r="E17" i="124"/>
  <c r="D31" i="124"/>
  <c r="D33" i="124"/>
  <c r="D34" i="124"/>
  <c r="D39" i="124"/>
  <c r="D41" i="124"/>
  <c r="G17" i="124"/>
  <c r="D19" i="124"/>
  <c r="D20" i="124"/>
  <c r="D21" i="124"/>
  <c r="D22" i="124"/>
  <c r="D24" i="124"/>
  <c r="D28" i="124"/>
  <c r="D29" i="124"/>
  <c r="D30" i="124"/>
  <c r="D32" i="124"/>
  <c r="D35" i="124"/>
  <c r="D36" i="124"/>
  <c r="D37" i="124"/>
  <c r="D38" i="124"/>
  <c r="D40" i="124"/>
  <c r="D19" i="122"/>
  <c r="F17" i="122"/>
  <c r="J17" i="122"/>
  <c r="E13" i="139" s="1"/>
  <c r="M17" i="122"/>
  <c r="D20" i="122"/>
  <c r="H17" i="122"/>
  <c r="K17" i="122"/>
  <c r="L17" i="122"/>
  <c r="D22" i="122"/>
  <c r="D23" i="122"/>
  <c r="D24" i="122"/>
  <c r="D26" i="122"/>
  <c r="D27" i="122"/>
  <c r="D28" i="122"/>
  <c r="D30" i="122"/>
  <c r="D31" i="122"/>
  <c r="D32" i="122"/>
  <c r="D34" i="122"/>
  <c r="D35" i="122"/>
  <c r="D36" i="122"/>
  <c r="D38" i="122"/>
  <c r="D39" i="122"/>
  <c r="D40" i="122"/>
  <c r="G17" i="122"/>
  <c r="D21" i="122"/>
  <c r="D25" i="122"/>
  <c r="D29" i="122"/>
  <c r="D33" i="122"/>
  <c r="D37" i="122"/>
  <c r="D41" i="122"/>
  <c r="D18" i="139" l="1"/>
  <c r="D35" i="139"/>
  <c r="D32" i="139"/>
  <c r="D31" i="139"/>
  <c r="D27" i="131"/>
  <c r="D23" i="139"/>
  <c r="D29" i="139"/>
  <c r="D26" i="139"/>
  <c r="D34" i="139"/>
  <c r="D21" i="139"/>
  <c r="D37" i="139"/>
  <c r="D21" i="131"/>
  <c r="D24" i="131"/>
  <c r="D27" i="139"/>
  <c r="D19" i="131"/>
  <c r="D25" i="131"/>
  <c r="D35" i="131"/>
  <c r="D34" i="131"/>
  <c r="D18" i="131"/>
  <c r="D29" i="131"/>
  <c r="D26" i="131"/>
  <c r="D32" i="131"/>
  <c r="D16" i="131"/>
  <c r="D33" i="131"/>
  <c r="D17" i="131"/>
  <c r="D31" i="131"/>
  <c r="D23" i="131"/>
  <c r="D15" i="131"/>
  <c r="D37" i="131"/>
  <c r="I15" i="128"/>
  <c r="G15" i="128" s="1"/>
  <c r="G16" i="128"/>
  <c r="D32" i="128"/>
  <c r="D24" i="128"/>
  <c r="D38" i="128"/>
  <c r="D30" i="128"/>
  <c r="D22" i="128"/>
  <c r="D16" i="128"/>
  <c r="E15" i="128"/>
  <c r="E17" i="126"/>
  <c r="K17" i="126"/>
  <c r="D27" i="124"/>
  <c r="F17" i="124"/>
  <c r="K17" i="124"/>
  <c r="J17" i="124"/>
  <c r="D18" i="124"/>
  <c r="E17" i="122"/>
  <c r="I17" i="122"/>
  <c r="D18" i="122"/>
  <c r="D20" i="120"/>
  <c r="D28" i="120"/>
  <c r="D36" i="120"/>
  <c r="G15" i="120"/>
  <c r="I15" i="120"/>
  <c r="Q15" i="120"/>
  <c r="R15" i="120"/>
  <c r="K15" i="120"/>
  <c r="E15" i="120"/>
  <c r="D18" i="118"/>
  <c r="D21" i="118"/>
  <c r="D25" i="118"/>
  <c r="D29" i="118"/>
  <c r="D33" i="118"/>
  <c r="D34" i="118"/>
  <c r="D37" i="118"/>
  <c r="D17" i="116"/>
  <c r="J15" i="116"/>
  <c r="G15" i="116"/>
  <c r="D25" i="116"/>
  <c r="D33" i="116"/>
  <c r="I15" i="116"/>
  <c r="K15" i="116"/>
  <c r="N15" i="116"/>
  <c r="O15" i="116"/>
  <c r="D33" i="114"/>
  <c r="F33" i="112" s="1"/>
  <c r="J15" i="114"/>
  <c r="D19" i="114"/>
  <c r="F19" i="112" s="1"/>
  <c r="D37" i="114"/>
  <c r="F37" i="112" s="1"/>
  <c r="E15" i="114"/>
  <c r="I15" i="114"/>
  <c r="K15" i="108"/>
  <c r="G15" i="108"/>
  <c r="O15" i="108"/>
  <c r="H15" i="108"/>
  <c r="P15" i="108"/>
  <c r="Q15" i="108"/>
  <c r="R15" i="108"/>
  <c r="J15" i="108"/>
  <c r="D15" i="108"/>
  <c r="I15" i="108"/>
  <c r="N17" i="88"/>
  <c r="K15" i="104"/>
  <c r="I15" i="104"/>
  <c r="G15" i="104"/>
  <c r="E15" i="104"/>
  <c r="I15" i="106"/>
  <c r="K15" i="106"/>
  <c r="G15" i="106"/>
  <c r="J15" i="106"/>
  <c r="M15" i="106"/>
  <c r="H15" i="106"/>
  <c r="E15" i="106"/>
  <c r="P15" i="106"/>
  <c r="O15" i="106"/>
  <c r="J17" i="88"/>
  <c r="E15" i="96"/>
  <c r="F15" i="96"/>
  <c r="D15" i="96"/>
  <c r="G15" i="96"/>
  <c r="H15" i="94"/>
  <c r="D18" i="94"/>
  <c r="D19" i="94"/>
  <c r="I15" i="94"/>
  <c r="D21" i="94"/>
  <c r="D23" i="94"/>
  <c r="G15" i="94"/>
  <c r="D26" i="94"/>
  <c r="D27" i="94"/>
  <c r="D29" i="94"/>
  <c r="D31" i="94"/>
  <c r="D32" i="94"/>
  <c r="D34" i="94"/>
  <c r="D35" i="94"/>
  <c r="D36" i="94"/>
  <c r="D37" i="94"/>
  <c r="D39" i="94"/>
  <c r="D16" i="94"/>
  <c r="D17" i="94"/>
  <c r="D20" i="94"/>
  <c r="D22" i="94"/>
  <c r="D25" i="94"/>
  <c r="D28" i="94"/>
  <c r="D30" i="94"/>
  <c r="D33" i="94"/>
  <c r="D38" i="94"/>
  <c r="H17" i="88"/>
  <c r="E15" i="92"/>
  <c r="F15" i="92"/>
  <c r="D15" i="92"/>
  <c r="D15" i="90"/>
  <c r="E15" i="90"/>
  <c r="F15" i="90"/>
  <c r="G15" i="90"/>
  <c r="H15" i="90"/>
  <c r="I15" i="90"/>
  <c r="D17" i="88"/>
  <c r="F17" i="88"/>
  <c r="D56" i="84"/>
  <c r="D42" i="84"/>
  <c r="D43" i="84"/>
  <c r="D44" i="84"/>
  <c r="D45" i="84"/>
  <c r="D46" i="84"/>
  <c r="D47" i="84"/>
  <c r="D48" i="84"/>
  <c r="D50" i="84"/>
  <c r="D51" i="84"/>
  <c r="D53" i="84"/>
  <c r="D54" i="84"/>
  <c r="D55" i="84"/>
  <c r="D17" i="84"/>
  <c r="T15" i="84"/>
  <c r="D18" i="84"/>
  <c r="H15" i="84"/>
  <c r="P15" i="84"/>
  <c r="D20" i="84"/>
  <c r="D21" i="84"/>
  <c r="D22" i="84"/>
  <c r="D24" i="84"/>
  <c r="I15" i="84"/>
  <c r="D25" i="84"/>
  <c r="D26" i="84"/>
  <c r="D27" i="84"/>
  <c r="D28" i="84"/>
  <c r="D29" i="84"/>
  <c r="D30" i="84"/>
  <c r="K15" i="84"/>
  <c r="D32" i="84"/>
  <c r="D33" i="84"/>
  <c r="D34" i="84"/>
  <c r="D35" i="84"/>
  <c r="D36" i="84"/>
  <c r="D37" i="84"/>
  <c r="D38" i="84"/>
  <c r="G15" i="84"/>
  <c r="M15" i="84"/>
  <c r="O15" i="84"/>
  <c r="U15" i="84"/>
  <c r="E15" i="84"/>
  <c r="Q15" i="84"/>
  <c r="S15" i="84"/>
  <c r="D13" i="84"/>
  <c r="D14" i="84"/>
  <c r="D23" i="84"/>
  <c r="D31" i="84"/>
  <c r="D39" i="84"/>
  <c r="D41" i="84"/>
  <c r="D49" i="84"/>
  <c r="D52" i="84"/>
  <c r="E15" i="82"/>
  <c r="I15" i="82"/>
  <c r="L15" i="82"/>
  <c r="D19" i="82"/>
  <c r="D20" i="82"/>
  <c r="D21" i="82"/>
  <c r="D22" i="82"/>
  <c r="D23" i="82"/>
  <c r="D24" i="82"/>
  <c r="D25" i="82"/>
  <c r="D27" i="82"/>
  <c r="D28" i="82"/>
  <c r="D29" i="82"/>
  <c r="D30" i="82"/>
  <c r="D31" i="82"/>
  <c r="D32" i="82"/>
  <c r="D33" i="82"/>
  <c r="D35" i="82"/>
  <c r="D36" i="82"/>
  <c r="D37" i="82"/>
  <c r="D38" i="82"/>
  <c r="D39" i="82"/>
  <c r="F15" i="82"/>
  <c r="H15" i="82"/>
  <c r="K15" i="82"/>
  <c r="D16" i="82"/>
  <c r="G15" i="82"/>
  <c r="J15" i="82"/>
  <c r="D18" i="82"/>
  <c r="D26" i="82"/>
  <c r="D34" i="82"/>
  <c r="C13" i="80"/>
  <c r="C14" i="80"/>
  <c r="C15" i="80"/>
  <c r="C16" i="80"/>
  <c r="C17" i="80"/>
  <c r="C18" i="80"/>
  <c r="C19" i="80"/>
  <c r="C20" i="80"/>
  <c r="C21" i="80"/>
  <c r="C22" i="80"/>
  <c r="C23" i="80"/>
  <c r="C24" i="80"/>
  <c r="C25" i="80"/>
  <c r="C26" i="80"/>
  <c r="C27" i="80"/>
  <c r="C28" i="80"/>
  <c r="C29" i="80"/>
  <c r="C30" i="80"/>
  <c r="E15" i="81"/>
  <c r="L15" i="81"/>
  <c r="D18" i="81"/>
  <c r="D20" i="81"/>
  <c r="D21" i="81"/>
  <c r="J15" i="81"/>
  <c r="D22" i="81"/>
  <c r="D23" i="81"/>
  <c r="D24" i="81"/>
  <c r="D25" i="81"/>
  <c r="D26" i="81"/>
  <c r="D28" i="81"/>
  <c r="D29" i="81"/>
  <c r="D30" i="81"/>
  <c r="D31" i="81"/>
  <c r="D32" i="81"/>
  <c r="D33" i="81"/>
  <c r="D34" i="81"/>
  <c r="D36" i="81"/>
  <c r="D37" i="81"/>
  <c r="D38" i="81"/>
  <c r="D39" i="81"/>
  <c r="F15" i="81"/>
  <c r="G15" i="81"/>
  <c r="H15" i="81"/>
  <c r="I15" i="81"/>
  <c r="D19" i="81"/>
  <c r="D27" i="81"/>
  <c r="D35" i="81"/>
  <c r="F56" i="74"/>
  <c r="G15" i="86"/>
  <c r="D15" i="86"/>
  <c r="D14" i="139" l="1"/>
  <c r="D14" i="131"/>
  <c r="D20" i="139"/>
  <c r="D20" i="131"/>
  <c r="D28" i="139"/>
  <c r="D28" i="131"/>
  <c r="D36" i="139"/>
  <c r="D36" i="131"/>
  <c r="D22" i="139"/>
  <c r="D22" i="131"/>
  <c r="D30" i="139"/>
  <c r="D30" i="131"/>
  <c r="G15" i="114"/>
  <c r="K15" i="114"/>
  <c r="D38" i="116"/>
  <c r="D35" i="116"/>
  <c r="D34" i="116"/>
  <c r="D32" i="116"/>
  <c r="D31" i="116"/>
  <c r="D30" i="116"/>
  <c r="D27" i="116"/>
  <c r="D26" i="116"/>
  <c r="D24" i="116"/>
  <c r="D23" i="116"/>
  <c r="D22" i="116"/>
  <c r="D19" i="116"/>
  <c r="P15" i="116"/>
  <c r="D18" i="116"/>
  <c r="L15" i="116"/>
  <c r="D32" i="120"/>
  <c r="D24" i="120"/>
  <c r="L15" i="120"/>
  <c r="D27" i="114"/>
  <c r="F27" i="112" s="1"/>
  <c r="G15" i="110"/>
  <c r="D35" i="114"/>
  <c r="F35" i="112" s="1"/>
  <c r="D23" i="114"/>
  <c r="F23" i="112" s="1"/>
  <c r="H15" i="112"/>
  <c r="I15" i="110"/>
  <c r="U15" i="120"/>
  <c r="M15" i="120"/>
  <c r="D39" i="120"/>
  <c r="D38" i="120"/>
  <c r="D35" i="120"/>
  <c r="D34" i="120"/>
  <c r="D31" i="120"/>
  <c r="D30" i="120"/>
  <c r="D27" i="120"/>
  <c r="D26" i="120"/>
  <c r="D23" i="120"/>
  <c r="D22" i="120"/>
  <c r="T15" i="120"/>
  <c r="V15" i="120"/>
  <c r="D19" i="120"/>
  <c r="D18" i="120"/>
  <c r="J15" i="120"/>
  <c r="H15" i="114"/>
  <c r="D21" i="114"/>
  <c r="F21" i="112" s="1"/>
  <c r="F15" i="116"/>
  <c r="D36" i="116"/>
  <c r="D28" i="116"/>
  <c r="D20" i="116"/>
  <c r="H15" i="110"/>
  <c r="D16" i="118"/>
  <c r="D36" i="118"/>
  <c r="D32" i="118"/>
  <c r="D28" i="118"/>
  <c r="D24" i="118"/>
  <c r="D20" i="118"/>
  <c r="E15" i="110"/>
  <c r="F15" i="110"/>
  <c r="D15" i="112"/>
  <c r="D25" i="114"/>
  <c r="F25" i="112" s="1"/>
  <c r="D17" i="114"/>
  <c r="F17" i="112" s="1"/>
  <c r="D29" i="114"/>
  <c r="F29" i="112" s="1"/>
  <c r="E15" i="118"/>
  <c r="N15" i="120"/>
  <c r="F15" i="120"/>
  <c r="D39" i="116"/>
  <c r="D37" i="116"/>
  <c r="D29" i="116"/>
  <c r="D21" i="116"/>
  <c r="M15" i="116"/>
  <c r="D39" i="118"/>
  <c r="D38" i="118"/>
  <c r="D35" i="118"/>
  <c r="D31" i="118"/>
  <c r="D30" i="118"/>
  <c r="D27" i="118"/>
  <c r="D26" i="118"/>
  <c r="D23" i="118"/>
  <c r="D22" i="118"/>
  <c r="J15" i="118"/>
  <c r="D19" i="118"/>
  <c r="F15" i="118"/>
  <c r="D37" i="120"/>
  <c r="D33" i="120"/>
  <c r="O15" i="120"/>
  <c r="D29" i="120"/>
  <c r="D25" i="120"/>
  <c r="D21" i="120"/>
  <c r="S15" i="120"/>
  <c r="D17" i="120"/>
  <c r="P15" i="120"/>
  <c r="H15" i="120"/>
  <c r="D16" i="120"/>
  <c r="I15" i="112"/>
  <c r="D17" i="118"/>
  <c r="I15" i="118"/>
  <c r="H15" i="118"/>
  <c r="G15" i="118"/>
  <c r="H15" i="116"/>
  <c r="D16" i="116"/>
  <c r="E15" i="116"/>
  <c r="G15" i="112"/>
  <c r="D39" i="114"/>
  <c r="F39" i="112" s="1"/>
  <c r="D31" i="114"/>
  <c r="F31" i="112" s="1"/>
  <c r="D38" i="114"/>
  <c r="F38" i="112" s="1"/>
  <c r="D34" i="114"/>
  <c r="F34" i="112" s="1"/>
  <c r="D30" i="114"/>
  <c r="F30" i="112" s="1"/>
  <c r="D26" i="114"/>
  <c r="F26" i="112" s="1"/>
  <c r="D22" i="114"/>
  <c r="F22" i="112" s="1"/>
  <c r="D18" i="114"/>
  <c r="F18" i="112" s="1"/>
  <c r="D36" i="114"/>
  <c r="F36" i="112" s="1"/>
  <c r="D32" i="114"/>
  <c r="F32" i="112" s="1"/>
  <c r="D28" i="114"/>
  <c r="F28" i="112" s="1"/>
  <c r="D24" i="114"/>
  <c r="F24" i="112" s="1"/>
  <c r="D20" i="114"/>
  <c r="F20" i="112" s="1"/>
  <c r="F15" i="114"/>
  <c r="D16" i="114"/>
  <c r="F16" i="112" s="1"/>
  <c r="E15" i="112"/>
  <c r="D15" i="110"/>
  <c r="N15" i="108"/>
  <c r="F15" i="108"/>
  <c r="M15" i="108"/>
  <c r="E15" i="108"/>
  <c r="L15" i="108"/>
  <c r="O17" i="88"/>
  <c r="L15" i="104"/>
  <c r="J15" i="104"/>
  <c r="H15" i="104"/>
  <c r="F15" i="104"/>
  <c r="N15" i="106"/>
  <c r="F15" i="106"/>
  <c r="D15" i="106"/>
  <c r="L15" i="106"/>
  <c r="L17" i="88"/>
  <c r="M17" i="88"/>
  <c r="K17" i="88"/>
  <c r="F15" i="94"/>
  <c r="D24" i="94"/>
  <c r="E15" i="94"/>
  <c r="I17" i="88"/>
  <c r="G15" i="92"/>
  <c r="G17" i="88"/>
  <c r="J15" i="90"/>
  <c r="E17" i="88"/>
  <c r="D40" i="84"/>
  <c r="V15" i="84"/>
  <c r="N15" i="84"/>
  <c r="F15" i="84"/>
  <c r="L15" i="84"/>
  <c r="D19" i="84"/>
  <c r="J15" i="84"/>
  <c r="R15" i="84"/>
  <c r="D16" i="84"/>
  <c r="D17" i="82"/>
  <c r="D17" i="81"/>
  <c r="K15" i="81"/>
  <c r="D16" i="81"/>
  <c r="E15" i="86"/>
  <c r="H15" i="86"/>
  <c r="I15" i="86"/>
  <c r="F15" i="86"/>
  <c r="E15" i="66"/>
  <c r="F15" i="66"/>
  <c r="H15" i="64"/>
  <c r="E15" i="3"/>
  <c r="G16" i="76"/>
  <c r="G17" i="76"/>
  <c r="G18" i="76"/>
  <c r="G19" i="76"/>
  <c r="G20" i="76"/>
  <c r="G21" i="76"/>
  <c r="G22" i="76"/>
  <c r="G23" i="76"/>
  <c r="G24" i="76"/>
  <c r="G25" i="76"/>
  <c r="G26" i="76"/>
  <c r="G27" i="76"/>
  <c r="G28" i="76"/>
  <c r="G29" i="76"/>
  <c r="G30" i="76"/>
  <c r="G31" i="76"/>
  <c r="G32" i="76"/>
  <c r="G33" i="76"/>
  <c r="G34" i="76"/>
  <c r="G35" i="76"/>
  <c r="G36" i="76"/>
  <c r="G37" i="76"/>
  <c r="G38" i="76"/>
  <c r="G39" i="76"/>
  <c r="F21" i="76"/>
  <c r="F29" i="76"/>
  <c r="F37" i="76"/>
  <c r="E15" i="76"/>
  <c r="D15" i="76"/>
  <c r="G16" i="75"/>
  <c r="G17" i="75"/>
  <c r="G18" i="75"/>
  <c r="G19" i="75"/>
  <c r="G20" i="75"/>
  <c r="G21" i="75"/>
  <c r="G22" i="75"/>
  <c r="G23" i="75"/>
  <c r="G24" i="75"/>
  <c r="G25" i="75"/>
  <c r="G26" i="75"/>
  <c r="G27" i="75"/>
  <c r="G28" i="75"/>
  <c r="G29" i="75"/>
  <c r="G30" i="75"/>
  <c r="G31" i="75"/>
  <c r="G32" i="75"/>
  <c r="G33" i="75"/>
  <c r="G34" i="75"/>
  <c r="G35" i="75"/>
  <c r="G36" i="75"/>
  <c r="G37" i="75"/>
  <c r="G38" i="75"/>
  <c r="G39" i="75"/>
  <c r="F18" i="75"/>
  <c r="F26" i="75"/>
  <c r="F34" i="75"/>
  <c r="E15" i="75"/>
  <c r="D15" i="75"/>
  <c r="D15" i="74"/>
  <c r="E15" i="74"/>
  <c r="F20" i="74"/>
  <c r="F22" i="74"/>
  <c r="F28" i="74"/>
  <c r="F30" i="74"/>
  <c r="F36" i="74"/>
  <c r="F38" i="74"/>
  <c r="G16" i="74"/>
  <c r="G17" i="74"/>
  <c r="G18" i="74"/>
  <c r="G19" i="74"/>
  <c r="G20" i="74"/>
  <c r="G21" i="74"/>
  <c r="G22" i="74"/>
  <c r="G23" i="74"/>
  <c r="G24" i="74"/>
  <c r="G25" i="74"/>
  <c r="G26" i="74"/>
  <c r="G27" i="74"/>
  <c r="G28" i="74"/>
  <c r="G29" i="74"/>
  <c r="G30" i="74"/>
  <c r="G31" i="74"/>
  <c r="G32" i="74"/>
  <c r="G33" i="74"/>
  <c r="G34" i="74"/>
  <c r="G35" i="74"/>
  <c r="G36" i="74"/>
  <c r="G37" i="74"/>
  <c r="G38" i="74"/>
  <c r="G39" i="74"/>
  <c r="E15" i="72"/>
  <c r="F15" i="72"/>
  <c r="D15" i="72"/>
  <c r="E15" i="70"/>
  <c r="F15" i="70"/>
  <c r="G15" i="70"/>
  <c r="H15" i="70"/>
  <c r="D15" i="70"/>
  <c r="J16" i="68"/>
  <c r="J18" i="68"/>
  <c r="J19" i="68"/>
  <c r="J20" i="68"/>
  <c r="J21" i="68"/>
  <c r="J22" i="68"/>
  <c r="J23" i="68"/>
  <c r="J24" i="68"/>
  <c r="J25" i="68"/>
  <c r="J26" i="68"/>
  <c r="J27" i="68"/>
  <c r="J28" i="68"/>
  <c r="J29" i="68"/>
  <c r="J30" i="68"/>
  <c r="J31" i="68"/>
  <c r="J32" i="68"/>
  <c r="J33" i="68"/>
  <c r="J34" i="68"/>
  <c r="J35" i="68"/>
  <c r="J36" i="68"/>
  <c r="J37" i="68"/>
  <c r="J38" i="68"/>
  <c r="J39" i="68"/>
  <c r="J40" i="68"/>
  <c r="J41" i="68"/>
  <c r="F17" i="68"/>
  <c r="G17" i="68"/>
  <c r="H17" i="68"/>
  <c r="I17" i="68"/>
  <c r="K17" i="68"/>
  <c r="L17" i="68"/>
  <c r="M17" i="68"/>
  <c r="N17" i="68"/>
  <c r="E17" i="68"/>
  <c r="D18" i="68"/>
  <c r="D19" i="68"/>
  <c r="D20" i="68"/>
  <c r="D21" i="68"/>
  <c r="D22" i="68"/>
  <c r="D23" i="68"/>
  <c r="D24" i="68"/>
  <c r="D25" i="68"/>
  <c r="D26" i="68"/>
  <c r="D27" i="68"/>
  <c r="D28" i="68"/>
  <c r="D29" i="68"/>
  <c r="D30" i="68"/>
  <c r="D31" i="68"/>
  <c r="D32" i="68"/>
  <c r="D33" i="68"/>
  <c r="D34" i="68"/>
  <c r="D35" i="68"/>
  <c r="D36" i="68"/>
  <c r="D37" i="68"/>
  <c r="D38" i="68"/>
  <c r="D39" i="68"/>
  <c r="D40" i="68"/>
  <c r="D41" i="68"/>
  <c r="D17" i="66"/>
  <c r="D18" i="66"/>
  <c r="D19" i="66"/>
  <c r="D20" i="66"/>
  <c r="D21" i="66"/>
  <c r="D22" i="66"/>
  <c r="D23" i="66"/>
  <c r="D24" i="66"/>
  <c r="D25" i="66"/>
  <c r="D26" i="66"/>
  <c r="D27" i="66"/>
  <c r="D28" i="66"/>
  <c r="D29" i="66"/>
  <c r="D30" i="66"/>
  <c r="D31" i="66"/>
  <c r="D32" i="66"/>
  <c r="D33" i="66"/>
  <c r="D34" i="66"/>
  <c r="D35" i="66"/>
  <c r="D36" i="66"/>
  <c r="D37" i="66"/>
  <c r="D38" i="66"/>
  <c r="D39" i="66"/>
  <c r="D16" i="66"/>
  <c r="D18" i="64"/>
  <c r="D26" i="64"/>
  <c r="D34" i="64"/>
  <c r="D23" i="64"/>
  <c r="D39" i="64"/>
  <c r="D20" i="64"/>
  <c r="D31" i="64"/>
  <c r="F17" i="74"/>
  <c r="F18" i="74"/>
  <c r="F19" i="74"/>
  <c r="F20" i="75"/>
  <c r="F21" i="75"/>
  <c r="F22" i="75"/>
  <c r="F23" i="76"/>
  <c r="F24" i="74"/>
  <c r="F25" i="74"/>
  <c r="F26" i="74"/>
  <c r="F27" i="74"/>
  <c r="F28" i="75"/>
  <c r="F29" i="75"/>
  <c r="F30" i="75"/>
  <c r="F31" i="76"/>
  <c r="F32" i="74"/>
  <c r="F33" i="74"/>
  <c r="F34" i="74"/>
  <c r="F35" i="74"/>
  <c r="F36" i="75"/>
  <c r="F37" i="75"/>
  <c r="F38" i="75"/>
  <c r="F39" i="76"/>
  <c r="F16" i="74"/>
  <c r="D15" i="84" l="1"/>
  <c r="F15" i="112"/>
  <c r="G15" i="75"/>
  <c r="J17" i="68"/>
  <c r="F39" i="74"/>
  <c r="F31" i="74"/>
  <c r="F23" i="74"/>
  <c r="F35" i="75"/>
  <c r="F27" i="75"/>
  <c r="F19" i="75"/>
  <c r="F38" i="76"/>
  <c r="F30" i="76"/>
  <c r="F22" i="76"/>
  <c r="F37" i="74"/>
  <c r="F29" i="74"/>
  <c r="F21" i="74"/>
  <c r="F33" i="75"/>
  <c r="F25" i="75"/>
  <c r="F17" i="75"/>
  <c r="F36" i="76"/>
  <c r="F28" i="76"/>
  <c r="F20" i="76"/>
  <c r="F32" i="75"/>
  <c r="F24" i="75"/>
  <c r="F16" i="75"/>
  <c r="F35" i="76"/>
  <c r="F27" i="76"/>
  <c r="F19" i="76"/>
  <c r="D36" i="64"/>
  <c r="D28" i="64"/>
  <c r="F39" i="75"/>
  <c r="F31" i="75"/>
  <c r="F23" i="75"/>
  <c r="F34" i="76"/>
  <c r="F26" i="76"/>
  <c r="F18" i="76"/>
  <c r="F33" i="76"/>
  <c r="F25" i="76"/>
  <c r="F17" i="76"/>
  <c r="F32" i="76"/>
  <c r="F24" i="76"/>
  <c r="F16" i="76"/>
  <c r="D37" i="64"/>
  <c r="D29" i="64"/>
  <c r="D21" i="64"/>
  <c r="G15" i="64"/>
  <c r="D35" i="64"/>
  <c r="D27" i="64"/>
  <c r="D19" i="64"/>
  <c r="D33" i="64"/>
  <c r="D17" i="64"/>
  <c r="D25" i="64"/>
  <c r="F15" i="64"/>
  <c r="D15" i="3"/>
  <c r="E15" i="64"/>
  <c r="D13" i="1"/>
  <c r="F15" i="75" s="1"/>
  <c r="D38" i="64"/>
  <c r="D30" i="64"/>
  <c r="D22" i="64"/>
  <c r="D32" i="64"/>
  <c r="D24" i="64"/>
  <c r="D16" i="64"/>
  <c r="E13" i="113"/>
  <c r="E14" i="113"/>
  <c r="E15" i="113"/>
  <c r="E16" i="113"/>
  <c r="E17" i="113"/>
  <c r="E18" i="113"/>
  <c r="E19" i="113"/>
  <c r="E20" i="113"/>
  <c r="E21" i="113"/>
  <c r="E22" i="113"/>
  <c r="E23" i="113"/>
  <c r="E24" i="113"/>
  <c r="E25" i="113"/>
  <c r="E26" i="113"/>
  <c r="E27" i="113"/>
  <c r="E28" i="113"/>
  <c r="E29" i="113"/>
  <c r="E30" i="113"/>
  <c r="C12" i="115"/>
  <c r="E12" i="113" s="1"/>
  <c r="F17" i="129" l="1"/>
  <c r="F21" i="129"/>
  <c r="F25" i="129"/>
  <c r="F29" i="129"/>
  <c r="C14" i="129"/>
  <c r="C15" i="129"/>
  <c r="C13" i="140" s="1"/>
  <c r="C22" i="129"/>
  <c r="D12" i="132"/>
  <c r="D13" i="132"/>
  <c r="D14" i="132"/>
  <c r="D17" i="132"/>
  <c r="D18" i="132"/>
  <c r="D20" i="132"/>
  <c r="D21" i="132"/>
  <c r="D22" i="132"/>
  <c r="D25" i="132"/>
  <c r="D26" i="132"/>
  <c r="D28" i="132"/>
  <c r="F14" i="129"/>
  <c r="F18" i="129"/>
  <c r="F22" i="129"/>
  <c r="F26" i="129"/>
  <c r="F30" i="129"/>
  <c r="C24" i="129"/>
  <c r="G56" i="128"/>
  <c r="D47" i="128"/>
  <c r="D45" i="139" s="1"/>
  <c r="D51" i="128"/>
  <c r="D49" i="139" s="1"/>
  <c r="D55" i="128"/>
  <c r="D53" i="139" s="1"/>
  <c r="D40" i="128"/>
  <c r="D48" i="128"/>
  <c r="D46" i="139" s="1"/>
  <c r="C17" i="127"/>
  <c r="C25" i="127"/>
  <c r="D42" i="126"/>
  <c r="D54" i="126"/>
  <c r="D15" i="124"/>
  <c r="D47" i="124"/>
  <c r="D13" i="140"/>
  <c r="D16" i="140"/>
  <c r="D17" i="140"/>
  <c r="D18" i="140"/>
  <c r="D21" i="140"/>
  <c r="D24" i="140"/>
  <c r="D25" i="140"/>
  <c r="D27" i="140"/>
  <c r="D11" i="140"/>
  <c r="C17" i="123"/>
  <c r="C20" i="123"/>
  <c r="C21" i="123"/>
  <c r="C22" i="123"/>
  <c r="C23" i="123"/>
  <c r="C25" i="123"/>
  <c r="C29" i="123"/>
  <c r="C30" i="123"/>
  <c r="C31" i="123"/>
  <c r="C32" i="123"/>
  <c r="C15" i="123"/>
  <c r="C18" i="123"/>
  <c r="C26" i="123"/>
  <c r="D12" i="140"/>
  <c r="D20" i="140"/>
  <c r="D28" i="140"/>
  <c r="E40" i="139"/>
  <c r="E43" i="139"/>
  <c r="E48" i="139"/>
  <c r="E49" i="139"/>
  <c r="D15" i="122"/>
  <c r="D17" i="122"/>
  <c r="D43" i="122"/>
  <c r="D46" i="122"/>
  <c r="D47" i="122"/>
  <c r="D55" i="122"/>
  <c r="E11" i="139"/>
  <c r="E51" i="139"/>
  <c r="D52" i="122"/>
  <c r="D44" i="122"/>
  <c r="D38" i="139" l="1"/>
  <c r="D38" i="131"/>
  <c r="D10" i="140"/>
  <c r="C23" i="129"/>
  <c r="C21" i="140" s="1"/>
  <c r="C24" i="123"/>
  <c r="D53" i="126"/>
  <c r="C20" i="127"/>
  <c r="C22" i="140"/>
  <c r="C20" i="132"/>
  <c r="C20" i="140"/>
  <c r="C12" i="132"/>
  <c r="C12" i="140"/>
  <c r="C25" i="125"/>
  <c r="D58" i="126"/>
  <c r="D50" i="126"/>
  <c r="C28" i="127"/>
  <c r="C16" i="129"/>
  <c r="F28" i="129"/>
  <c r="F24" i="129"/>
  <c r="C22" i="132" s="1"/>
  <c r="F20" i="129"/>
  <c r="F16" i="129"/>
  <c r="C28" i="123"/>
  <c r="D26" i="140"/>
  <c r="D23" i="140"/>
  <c r="D15" i="140"/>
  <c r="C14" i="125"/>
  <c r="F13" i="129"/>
  <c r="F27" i="129"/>
  <c r="F23" i="129"/>
  <c r="F19" i="129"/>
  <c r="F15" i="129"/>
  <c r="C13" i="132" s="1"/>
  <c r="C24" i="125"/>
  <c r="C16" i="125"/>
  <c r="C32" i="127"/>
  <c r="C29" i="127"/>
  <c r="C24" i="127"/>
  <c r="D15" i="128"/>
  <c r="D13" i="139" s="1"/>
  <c r="D43" i="128"/>
  <c r="D41" i="139" s="1"/>
  <c r="D15" i="126"/>
  <c r="D57" i="126"/>
  <c r="D52" i="126"/>
  <c r="D49" i="126"/>
  <c r="D17" i="126"/>
  <c r="D56" i="126"/>
  <c r="D51" i="124"/>
  <c r="D58" i="124"/>
  <c r="D50" i="124"/>
  <c r="D42" i="124"/>
  <c r="D14" i="124"/>
  <c r="D16" i="124"/>
  <c r="D52" i="124"/>
  <c r="D44" i="124"/>
  <c r="D48" i="124"/>
  <c r="D55" i="124"/>
  <c r="D43" i="124"/>
  <c r="D53" i="124"/>
  <c r="D57" i="124"/>
  <c r="D49" i="124"/>
  <c r="D17" i="124"/>
  <c r="D58" i="122"/>
  <c r="D50" i="122"/>
  <c r="D42" i="122"/>
  <c r="E53" i="139"/>
  <c r="E45" i="139"/>
  <c r="D51" i="122"/>
  <c r="D48" i="122"/>
  <c r="D54" i="122"/>
  <c r="E41" i="139"/>
  <c r="D56" i="122"/>
  <c r="D56" i="124"/>
  <c r="D57" i="122"/>
  <c r="D49" i="122"/>
  <c r="E54" i="139"/>
  <c r="E46" i="139"/>
  <c r="C27" i="123"/>
  <c r="C19" i="123"/>
  <c r="C17" i="125"/>
  <c r="C31" i="125"/>
  <c r="C29" i="125"/>
  <c r="C26" i="125"/>
  <c r="C21" i="125"/>
  <c r="C18" i="125"/>
  <c r="C31" i="127"/>
  <c r="D14" i="128"/>
  <c r="D12" i="139" s="1"/>
  <c r="D12" i="128"/>
  <c r="C30" i="129"/>
  <c r="C26" i="129"/>
  <c r="D24" i="132"/>
  <c r="C18" i="129"/>
  <c r="D16" i="132"/>
  <c r="D45" i="124"/>
  <c r="C28" i="125"/>
  <c r="C23" i="125"/>
  <c r="D56" i="128"/>
  <c r="D54" i="139" s="1"/>
  <c r="D13" i="128"/>
  <c r="D11" i="139" s="1"/>
  <c r="C28" i="129"/>
  <c r="C25" i="129"/>
  <c r="D23" i="132"/>
  <c r="C17" i="129"/>
  <c r="D15" i="132"/>
  <c r="E50" i="139"/>
  <c r="E42" i="139"/>
  <c r="D55" i="126"/>
  <c r="D47" i="126"/>
  <c r="D49" i="128"/>
  <c r="D47" i="139" s="1"/>
  <c r="D53" i="122"/>
  <c r="D45" i="122"/>
  <c r="E52" i="139"/>
  <c r="E47" i="139"/>
  <c r="E44" i="139"/>
  <c r="E12" i="139"/>
  <c r="D54" i="128"/>
  <c r="D52" i="139" s="1"/>
  <c r="D46" i="128"/>
  <c r="D44" i="139" s="1"/>
  <c r="D16" i="122"/>
  <c r="C30" i="125"/>
  <c r="C22" i="125"/>
  <c r="D41" i="128"/>
  <c r="D39" i="139" s="1"/>
  <c r="D53" i="128"/>
  <c r="D51" i="139" s="1"/>
  <c r="D45" i="128"/>
  <c r="D43" i="139" s="1"/>
  <c r="C20" i="129"/>
  <c r="D27" i="132"/>
  <c r="D19" i="132"/>
  <c r="C12" i="129"/>
  <c r="D48" i="126"/>
  <c r="D16" i="126"/>
  <c r="C13" i="129"/>
  <c r="C16" i="123"/>
  <c r="D22" i="140"/>
  <c r="D19" i="140"/>
  <c r="D14" i="140"/>
  <c r="C26" i="127"/>
  <c r="C21" i="127"/>
  <c r="C18" i="127"/>
  <c r="F12" i="129"/>
  <c r="C29" i="129"/>
  <c r="C21" i="129"/>
  <c r="C27" i="129"/>
  <c r="C19" i="129"/>
  <c r="G12" i="128"/>
  <c r="D52" i="128"/>
  <c r="D50" i="139" s="1"/>
  <c r="D44" i="128"/>
  <c r="D42" i="139" s="1"/>
  <c r="D50" i="128"/>
  <c r="D48" i="139" s="1"/>
  <c r="D42" i="128"/>
  <c r="D40" i="139" s="1"/>
  <c r="C27" i="127"/>
  <c r="C19" i="127"/>
  <c r="C15" i="127"/>
  <c r="C23" i="127"/>
  <c r="C30" i="127"/>
  <c r="C22" i="127"/>
  <c r="C16" i="127"/>
  <c r="C14" i="127"/>
  <c r="D45" i="126"/>
  <c r="D44" i="126"/>
  <c r="D51" i="126"/>
  <c r="D43" i="126"/>
  <c r="D46" i="126"/>
  <c r="D14" i="126"/>
  <c r="C32" i="125"/>
  <c r="C27" i="125"/>
  <c r="C19" i="125"/>
  <c r="C15" i="125"/>
  <c r="C20" i="125"/>
  <c r="D54" i="124"/>
  <c r="D46" i="124"/>
  <c r="C14" i="123"/>
  <c r="E10" i="139"/>
  <c r="D14" i="122"/>
  <c r="C13" i="121"/>
  <c r="C14" i="121"/>
  <c r="C15" i="121"/>
  <c r="C16" i="121"/>
  <c r="C17" i="121"/>
  <c r="C18" i="121"/>
  <c r="C19" i="121"/>
  <c r="C20" i="121"/>
  <c r="C21" i="121"/>
  <c r="C22" i="121"/>
  <c r="C23" i="121"/>
  <c r="C24" i="121"/>
  <c r="C25" i="121"/>
  <c r="C26" i="121"/>
  <c r="C27" i="121"/>
  <c r="C28" i="121"/>
  <c r="C29" i="121"/>
  <c r="C30" i="121"/>
  <c r="C12" i="121"/>
  <c r="D13" i="120"/>
  <c r="D14" i="120"/>
  <c r="D15" i="120"/>
  <c r="D40" i="120"/>
  <c r="D41" i="120"/>
  <c r="D42" i="120"/>
  <c r="D43" i="120"/>
  <c r="D44" i="120"/>
  <c r="D45" i="120"/>
  <c r="D46" i="120"/>
  <c r="D47" i="120"/>
  <c r="D48" i="120"/>
  <c r="D49" i="120"/>
  <c r="D50" i="120"/>
  <c r="D51" i="120"/>
  <c r="D52" i="120"/>
  <c r="D53" i="120"/>
  <c r="D54" i="120"/>
  <c r="D55" i="120"/>
  <c r="D56" i="120"/>
  <c r="D12" i="120"/>
  <c r="C17" i="119"/>
  <c r="C20" i="119"/>
  <c r="C25" i="119"/>
  <c r="C29" i="119"/>
  <c r="C21" i="119"/>
  <c r="C11" i="132" l="1"/>
  <c r="D10" i="131"/>
  <c r="C10" i="132"/>
  <c r="C10" i="140"/>
  <c r="C21" i="132"/>
  <c r="C11" i="140"/>
  <c r="C15" i="132"/>
  <c r="C15" i="140"/>
  <c r="C23" i="132"/>
  <c r="C23" i="140"/>
  <c r="C14" i="132"/>
  <c r="C14" i="140"/>
  <c r="C18" i="132"/>
  <c r="C18" i="140"/>
  <c r="C17" i="132"/>
  <c r="C17" i="140"/>
  <c r="C16" i="132"/>
  <c r="C16" i="140"/>
  <c r="C19" i="132"/>
  <c r="C19" i="140"/>
  <c r="C26" i="132"/>
  <c r="C26" i="140"/>
  <c r="C24" i="132"/>
  <c r="C24" i="140"/>
  <c r="C25" i="132"/>
  <c r="C25" i="140"/>
  <c r="C27" i="132"/>
  <c r="C27" i="140"/>
  <c r="C28" i="132"/>
  <c r="C28" i="140"/>
  <c r="D50" i="118"/>
  <c r="D42" i="118"/>
  <c r="D41" i="118"/>
  <c r="D49" i="118"/>
  <c r="D52" i="118"/>
  <c r="D48" i="118"/>
  <c r="D44" i="118"/>
  <c r="D40" i="118"/>
  <c r="C28" i="119"/>
  <c r="D55" i="118"/>
  <c r="D47" i="118"/>
  <c r="D15" i="118"/>
  <c r="C30" i="119"/>
  <c r="C27" i="119"/>
  <c r="C26" i="119"/>
  <c r="C22" i="119"/>
  <c r="C19" i="119"/>
  <c r="C18" i="119"/>
  <c r="C14" i="119"/>
  <c r="C15" i="119"/>
  <c r="D56" i="118"/>
  <c r="D54" i="118"/>
  <c r="D53" i="118"/>
  <c r="D46" i="118"/>
  <c r="D45" i="118"/>
  <c r="D14" i="118"/>
  <c r="D13" i="118"/>
  <c r="C23" i="119"/>
  <c r="D51" i="118"/>
  <c r="D43" i="118"/>
  <c r="C24" i="119"/>
  <c r="C16" i="119"/>
  <c r="D10" i="139"/>
  <c r="C13" i="119"/>
  <c r="C12" i="119"/>
  <c r="D12" i="118"/>
  <c r="D12" i="116" l="1"/>
  <c r="D13" i="116"/>
  <c r="D14" i="116"/>
  <c r="D15" i="116"/>
  <c r="D40" i="116"/>
  <c r="D41" i="116"/>
  <c r="D42" i="116"/>
  <c r="D43" i="116"/>
  <c r="D44" i="116"/>
  <c r="D45" i="116"/>
  <c r="D46" i="116"/>
  <c r="D47" i="116"/>
  <c r="D48" i="116"/>
  <c r="D49" i="116"/>
  <c r="D50" i="116"/>
  <c r="D51" i="116"/>
  <c r="D52" i="116"/>
  <c r="D53" i="116"/>
  <c r="D54" i="116"/>
  <c r="D55" i="116"/>
  <c r="D56" i="116"/>
  <c r="D50" i="114"/>
  <c r="F50" i="112" s="1"/>
  <c r="D42" i="114" l="1"/>
  <c r="F42" i="112" s="1"/>
  <c r="D53" i="114"/>
  <c r="F53" i="112" s="1"/>
  <c r="D49" i="114"/>
  <c r="F49" i="112" s="1"/>
  <c r="D45" i="114"/>
  <c r="F45" i="112" s="1"/>
  <c r="D41" i="114"/>
  <c r="F41" i="112" s="1"/>
  <c r="D13" i="114"/>
  <c r="F13" i="112" s="1"/>
  <c r="D54" i="114"/>
  <c r="F54" i="112" s="1"/>
  <c r="D48" i="114"/>
  <c r="F48" i="112" s="1"/>
  <c r="D46" i="114"/>
  <c r="F46" i="112" s="1"/>
  <c r="D15" i="114"/>
  <c r="D14" i="114"/>
  <c r="F14" i="112" s="1"/>
  <c r="D56" i="114"/>
  <c r="F56" i="112" s="1"/>
  <c r="D55" i="114"/>
  <c r="F55" i="112" s="1"/>
  <c r="D47" i="114"/>
  <c r="F47" i="112" s="1"/>
  <c r="D52" i="114"/>
  <c r="F52" i="112" s="1"/>
  <c r="D51" i="114"/>
  <c r="F51" i="112" s="1"/>
  <c r="D44" i="114"/>
  <c r="F44" i="112" s="1"/>
  <c r="D43" i="114"/>
  <c r="F43" i="112" s="1"/>
  <c r="D40" i="114"/>
  <c r="F40" i="112" s="1"/>
  <c r="D12" i="114"/>
  <c r="F12" i="112" s="1"/>
  <c r="C15" i="95" l="1"/>
  <c r="C16" i="95"/>
  <c r="C17" i="95"/>
  <c r="C18" i="95"/>
  <c r="C19" i="95"/>
  <c r="C21" i="95"/>
  <c r="C23" i="95"/>
  <c r="C24" i="95"/>
  <c r="C25" i="95"/>
  <c r="C26" i="95"/>
  <c r="C27" i="95"/>
  <c r="C29" i="95"/>
  <c r="C13" i="95"/>
  <c r="C14" i="95"/>
  <c r="C20" i="95"/>
  <c r="C22" i="95"/>
  <c r="C28" i="95"/>
  <c r="C30" i="95"/>
  <c r="D42" i="94"/>
  <c r="D50" i="94"/>
  <c r="D51" i="94"/>
  <c r="D52" i="94"/>
  <c r="D43" i="94"/>
  <c r="D44" i="94"/>
  <c r="D45" i="94" l="1"/>
  <c r="D56" i="94"/>
  <c r="D48" i="94"/>
  <c r="D40" i="94"/>
  <c r="D49" i="94"/>
  <c r="D47" i="94"/>
  <c r="D46" i="94"/>
  <c r="D41" i="94"/>
  <c r="D15" i="94"/>
  <c r="D14" i="94"/>
  <c r="D54" i="94"/>
  <c r="D53" i="94"/>
  <c r="D13" i="94"/>
  <c r="D55" i="94"/>
  <c r="C12" i="95"/>
  <c r="D12" i="94"/>
  <c r="C14" i="85" l="1"/>
  <c r="C16" i="85"/>
  <c r="C17" i="85"/>
  <c r="C18" i="85"/>
  <c r="C19" i="85"/>
  <c r="C20" i="85"/>
  <c r="C21" i="85"/>
  <c r="C22" i="85"/>
  <c r="C23" i="85"/>
  <c r="C24" i="85"/>
  <c r="C25" i="85"/>
  <c r="C26" i="85"/>
  <c r="C27" i="85"/>
  <c r="C28" i="85"/>
  <c r="C29" i="85"/>
  <c r="C30" i="85"/>
  <c r="C12" i="85"/>
  <c r="C15" i="85"/>
  <c r="C14" i="83"/>
  <c r="C16" i="83"/>
  <c r="C17" i="83"/>
  <c r="C18" i="83"/>
  <c r="C19" i="83"/>
  <c r="C20" i="83"/>
  <c r="C21" i="83"/>
  <c r="C22" i="83"/>
  <c r="C24" i="83"/>
  <c r="C25" i="83"/>
  <c r="C26" i="83"/>
  <c r="C27" i="83"/>
  <c r="C28" i="83"/>
  <c r="C29" i="83"/>
  <c r="C30" i="83"/>
  <c r="C15" i="83"/>
  <c r="C23" i="83"/>
  <c r="D52" i="82"/>
  <c r="D44" i="82"/>
  <c r="C12" i="80"/>
  <c r="D14" i="81"/>
  <c r="D15" i="81"/>
  <c r="D40" i="81"/>
  <c r="D41" i="81"/>
  <c r="D42" i="81"/>
  <c r="D43" i="81"/>
  <c r="D44" i="81"/>
  <c r="D45" i="81"/>
  <c r="D46" i="81"/>
  <c r="D47" i="81"/>
  <c r="D48" i="81"/>
  <c r="D49" i="81"/>
  <c r="D50" i="81"/>
  <c r="D51" i="81"/>
  <c r="D52" i="81"/>
  <c r="D53" i="81"/>
  <c r="D54" i="81"/>
  <c r="D55" i="81"/>
  <c r="D56" i="81"/>
  <c r="D13" i="81"/>
  <c r="E13" i="79"/>
  <c r="F13" i="79"/>
  <c r="E14" i="79"/>
  <c r="F14" i="79"/>
  <c r="E15" i="79"/>
  <c r="F15" i="79"/>
  <c r="E16" i="79"/>
  <c r="F16" i="79"/>
  <c r="E17" i="79"/>
  <c r="F17" i="79"/>
  <c r="E18" i="79"/>
  <c r="F18" i="79"/>
  <c r="E19" i="79"/>
  <c r="F19" i="79"/>
  <c r="E20" i="79"/>
  <c r="F20" i="79"/>
  <c r="E21" i="79"/>
  <c r="F21" i="79"/>
  <c r="E22" i="79"/>
  <c r="F22" i="79"/>
  <c r="E23" i="79"/>
  <c r="F23" i="79"/>
  <c r="E24" i="79"/>
  <c r="F24" i="79"/>
  <c r="E25" i="79"/>
  <c r="F25" i="79"/>
  <c r="E26" i="79"/>
  <c r="F26" i="79"/>
  <c r="E27" i="79"/>
  <c r="F27" i="79"/>
  <c r="E28" i="79"/>
  <c r="F28" i="79"/>
  <c r="E29" i="79"/>
  <c r="F29" i="79"/>
  <c r="E30" i="79"/>
  <c r="F30" i="79"/>
  <c r="F12" i="79"/>
  <c r="E12" i="79"/>
  <c r="E13" i="78"/>
  <c r="F13" i="78"/>
  <c r="E14" i="78"/>
  <c r="F14" i="78"/>
  <c r="E15" i="78"/>
  <c r="F15" i="78"/>
  <c r="E16" i="78"/>
  <c r="F16" i="78"/>
  <c r="E17" i="78"/>
  <c r="F17" i="78"/>
  <c r="E18" i="78"/>
  <c r="F18" i="78"/>
  <c r="E19" i="78"/>
  <c r="F19" i="78"/>
  <c r="E20" i="78"/>
  <c r="F20" i="78"/>
  <c r="E21" i="78"/>
  <c r="F21" i="78"/>
  <c r="E22" i="78"/>
  <c r="F22" i="78"/>
  <c r="E23" i="78"/>
  <c r="F23" i="78"/>
  <c r="E24" i="78"/>
  <c r="F24" i="78"/>
  <c r="E25" i="78"/>
  <c r="F25" i="78"/>
  <c r="E26" i="78"/>
  <c r="F26" i="78"/>
  <c r="E27" i="78"/>
  <c r="F27" i="78"/>
  <c r="E28" i="78"/>
  <c r="F28" i="78"/>
  <c r="E29" i="78"/>
  <c r="F29" i="78"/>
  <c r="E30" i="78"/>
  <c r="F30" i="78"/>
  <c r="F12" i="78"/>
  <c r="E12" i="78"/>
  <c r="E13" i="77"/>
  <c r="F13" i="77"/>
  <c r="E14" i="77"/>
  <c r="F14" i="77"/>
  <c r="E15" i="77"/>
  <c r="F15" i="77"/>
  <c r="E16" i="77"/>
  <c r="F16" i="77"/>
  <c r="E17" i="77"/>
  <c r="F17" i="77"/>
  <c r="E18" i="77"/>
  <c r="F18" i="77"/>
  <c r="E19" i="77"/>
  <c r="F19" i="77"/>
  <c r="E20" i="77"/>
  <c r="F20" i="77"/>
  <c r="E21" i="77"/>
  <c r="F21" i="77"/>
  <c r="E22" i="77"/>
  <c r="F22" i="77"/>
  <c r="E23" i="77"/>
  <c r="F23" i="77"/>
  <c r="E24" i="77"/>
  <c r="F24" i="77"/>
  <c r="E25" i="77"/>
  <c r="F25" i="77"/>
  <c r="E26" i="77"/>
  <c r="F26" i="77"/>
  <c r="E27" i="77"/>
  <c r="F27" i="77"/>
  <c r="E28" i="77"/>
  <c r="F28" i="77"/>
  <c r="E29" i="77"/>
  <c r="F29" i="77"/>
  <c r="E30" i="77"/>
  <c r="F30" i="77"/>
  <c r="F12" i="77"/>
  <c r="E12" i="77"/>
  <c r="G14" i="76"/>
  <c r="G40" i="76"/>
  <c r="G42" i="76"/>
  <c r="G44" i="76"/>
  <c r="G46" i="76"/>
  <c r="G48" i="76"/>
  <c r="G50" i="76"/>
  <c r="G52" i="76"/>
  <c r="G54" i="76"/>
  <c r="G56" i="76"/>
  <c r="G13" i="75"/>
  <c r="G14" i="75"/>
  <c r="G40" i="75"/>
  <c r="G41" i="75"/>
  <c r="G42" i="75"/>
  <c r="G43" i="75"/>
  <c r="G44" i="75"/>
  <c r="G45" i="75"/>
  <c r="G46" i="75"/>
  <c r="G48" i="75"/>
  <c r="G50" i="75"/>
  <c r="G52" i="75"/>
  <c r="G53" i="75"/>
  <c r="G54" i="75"/>
  <c r="G55" i="75"/>
  <c r="G56" i="75"/>
  <c r="G12" i="75"/>
  <c r="G41" i="74"/>
  <c r="G43" i="74"/>
  <c r="G49" i="74"/>
  <c r="G51" i="74"/>
  <c r="G12" i="74"/>
  <c r="G13" i="74"/>
  <c r="G14" i="74"/>
  <c r="G15" i="74"/>
  <c r="G40" i="74"/>
  <c r="G42" i="74"/>
  <c r="G44" i="74"/>
  <c r="G45" i="74"/>
  <c r="G46" i="74"/>
  <c r="G47" i="74"/>
  <c r="G48" i="74"/>
  <c r="G50" i="74"/>
  <c r="G52" i="74"/>
  <c r="G53" i="74"/>
  <c r="G54" i="74"/>
  <c r="G55" i="74"/>
  <c r="G56" i="74"/>
  <c r="D50" i="82" l="1"/>
  <c r="D49" i="82"/>
  <c r="D48" i="82"/>
  <c r="D47" i="82"/>
  <c r="D46" i="82"/>
  <c r="D45" i="82"/>
  <c r="D43" i="82"/>
  <c r="D42" i="82"/>
  <c r="D41" i="82"/>
  <c r="D40" i="82"/>
  <c r="D15" i="82"/>
  <c r="D14" i="82"/>
  <c r="D13" i="82"/>
  <c r="D56" i="82"/>
  <c r="D55" i="82"/>
  <c r="D54" i="82"/>
  <c r="D53" i="82"/>
  <c r="D51" i="82"/>
  <c r="D12" i="81"/>
  <c r="G47" i="75"/>
  <c r="G49" i="75"/>
  <c r="G51" i="75"/>
  <c r="C13" i="85"/>
  <c r="D12" i="84"/>
  <c r="C13" i="83"/>
  <c r="C12" i="83"/>
  <c r="D12" i="82"/>
  <c r="G55" i="76"/>
  <c r="G53" i="76"/>
  <c r="G51" i="76"/>
  <c r="G49" i="76"/>
  <c r="G47" i="76"/>
  <c r="G45" i="76"/>
  <c r="G43" i="76"/>
  <c r="G41" i="76"/>
  <c r="G15" i="76"/>
  <c r="G13" i="76"/>
  <c r="G12" i="76"/>
  <c r="C16" i="69" l="1"/>
  <c r="C17" i="69"/>
  <c r="C19" i="69"/>
  <c r="C20" i="69"/>
  <c r="C21" i="69"/>
  <c r="C23" i="69"/>
  <c r="C24" i="69"/>
  <c r="C25" i="69"/>
  <c r="C26" i="69"/>
  <c r="C27" i="69"/>
  <c r="C28" i="69"/>
  <c r="C29" i="69"/>
  <c r="C31" i="69"/>
  <c r="C32" i="69"/>
  <c r="I17" i="69"/>
  <c r="I19" i="69"/>
  <c r="I20" i="69"/>
  <c r="I21" i="69"/>
  <c r="I22" i="69"/>
  <c r="I23" i="69"/>
  <c r="I25" i="69"/>
  <c r="I27" i="69"/>
  <c r="I28" i="69"/>
  <c r="I29" i="69"/>
  <c r="I30" i="69"/>
  <c r="I31" i="69"/>
  <c r="I16" i="69"/>
  <c r="I18" i="69"/>
  <c r="I24" i="69"/>
  <c r="I26" i="69"/>
  <c r="I32" i="69"/>
  <c r="J47" i="68"/>
  <c r="J51" i="68"/>
  <c r="J53" i="68"/>
  <c r="D46" i="68"/>
  <c r="D54" i="68"/>
  <c r="J15" i="68"/>
  <c r="J43" i="68"/>
  <c r="J45" i="68"/>
  <c r="J49" i="68"/>
  <c r="J55" i="68"/>
  <c r="J57" i="68"/>
  <c r="C15" i="67"/>
  <c r="C17" i="67"/>
  <c r="C19" i="67"/>
  <c r="C21" i="67"/>
  <c r="C22" i="67"/>
  <c r="C23" i="67"/>
  <c r="C24" i="67"/>
  <c r="C25" i="67"/>
  <c r="C27" i="67"/>
  <c r="C29" i="67"/>
  <c r="C30" i="67"/>
  <c r="C16" i="67"/>
  <c r="C18" i="67"/>
  <c r="C26" i="67"/>
  <c r="D13" i="66"/>
  <c r="D45" i="66"/>
  <c r="D46" i="66"/>
  <c r="D53" i="66"/>
  <c r="D54" i="66"/>
  <c r="D15" i="66"/>
  <c r="D40" i="66"/>
  <c r="D41" i="66"/>
  <c r="D47" i="66"/>
  <c r="D48" i="66"/>
  <c r="D49" i="66"/>
  <c r="D55" i="66"/>
  <c r="D56" i="66"/>
  <c r="D12" i="66"/>
  <c r="C15" i="65"/>
  <c r="C28" i="65"/>
  <c r="C18" i="65"/>
  <c r="C26" i="65"/>
  <c r="C30" i="65"/>
  <c r="C16" i="65"/>
  <c r="C24" i="65"/>
  <c r="D47" i="64"/>
  <c r="D43" i="64"/>
  <c r="D51" i="64"/>
  <c r="D53" i="64" l="1"/>
  <c r="D51" i="66"/>
  <c r="D43" i="66"/>
  <c r="D45" i="64"/>
  <c r="D55" i="64"/>
  <c r="D49" i="64"/>
  <c r="D41" i="64"/>
  <c r="D44" i="64"/>
  <c r="C27" i="65"/>
  <c r="D54" i="64"/>
  <c r="D46" i="64"/>
  <c r="D14" i="64"/>
  <c r="D40" i="64"/>
  <c r="C25" i="65"/>
  <c r="C17" i="65"/>
  <c r="C23" i="65"/>
  <c r="J58" i="68"/>
  <c r="J56" i="68"/>
  <c r="J54" i="68"/>
  <c r="J52" i="68"/>
  <c r="J50" i="68"/>
  <c r="J48" i="68"/>
  <c r="J46" i="68"/>
  <c r="J44" i="68"/>
  <c r="J42" i="68"/>
  <c r="D13" i="64"/>
  <c r="C22" i="65"/>
  <c r="D52" i="66"/>
  <c r="D44" i="66"/>
  <c r="D58" i="68"/>
  <c r="D55" i="68"/>
  <c r="D53" i="68"/>
  <c r="D50" i="68"/>
  <c r="D47" i="68"/>
  <c r="D45" i="68"/>
  <c r="D42" i="68"/>
  <c r="D15" i="68"/>
  <c r="C14" i="67"/>
  <c r="D56" i="68"/>
  <c r="D48" i="68"/>
  <c r="D16" i="68"/>
  <c r="C30" i="69"/>
  <c r="C22" i="69"/>
  <c r="C18" i="69"/>
  <c r="D15" i="64"/>
  <c r="C20" i="65"/>
  <c r="C28" i="67"/>
  <c r="C20" i="67"/>
  <c r="D57" i="68"/>
  <c r="D52" i="68"/>
  <c r="D51" i="68"/>
  <c r="D49" i="68"/>
  <c r="D44" i="68"/>
  <c r="D43" i="68"/>
  <c r="D17" i="68"/>
  <c r="I15" i="69"/>
  <c r="C15" i="69"/>
  <c r="I14" i="69"/>
  <c r="C14" i="69"/>
  <c r="J14" i="68"/>
  <c r="D14" i="68"/>
  <c r="C13" i="67"/>
  <c r="C12" i="67"/>
  <c r="D14" i="66"/>
  <c r="D50" i="66"/>
  <c r="D42" i="66"/>
  <c r="C19" i="65"/>
  <c r="C14" i="65"/>
  <c r="C12" i="65"/>
  <c r="C29" i="65"/>
  <c r="C21" i="65"/>
  <c r="C13" i="65"/>
  <c r="D56" i="64"/>
  <c r="D48" i="64"/>
  <c r="D12" i="64"/>
  <c r="D52" i="64"/>
  <c r="D50" i="64"/>
  <c r="D42" i="64"/>
  <c r="E53" i="131" l="1"/>
  <c r="D53" i="131"/>
  <c r="D45" i="131"/>
  <c r="E45" i="131"/>
  <c r="D13" i="131"/>
  <c r="E13" i="131"/>
  <c r="E51" i="131"/>
  <c r="D51" i="131"/>
  <c r="E43" i="131"/>
  <c r="D43" i="131"/>
  <c r="E11" i="131"/>
  <c r="D11" i="131"/>
  <c r="E46" i="131"/>
  <c r="D46" i="131"/>
  <c r="E12" i="131"/>
  <c r="D12" i="131"/>
  <c r="E50" i="131"/>
  <c r="D50" i="131"/>
  <c r="E42" i="131"/>
  <c r="D42" i="131"/>
  <c r="E54" i="131"/>
  <c r="D54" i="131"/>
  <c r="E52" i="131"/>
  <c r="D52" i="131"/>
  <c r="D49" i="131"/>
  <c r="E49" i="131"/>
  <c r="E41" i="131"/>
  <c r="D41" i="131"/>
  <c r="E44" i="131"/>
  <c r="D44" i="131"/>
  <c r="E48" i="131"/>
  <c r="D48" i="131"/>
  <c r="E40" i="131"/>
  <c r="D40" i="131"/>
  <c r="E47" i="131"/>
  <c r="D47" i="131"/>
  <c r="E39" i="131"/>
  <c r="D39" i="131"/>
  <c r="F55" i="75"/>
  <c r="F55" i="74"/>
  <c r="F55" i="76"/>
  <c r="F54" i="74"/>
  <c r="F54" i="75"/>
  <c r="F54" i="76"/>
  <c r="F53" i="74"/>
  <c r="F53" i="75"/>
  <c r="F53" i="76"/>
  <c r="F56" i="76"/>
  <c r="F56" i="75"/>
  <c r="F48" i="74"/>
  <c r="F48" i="76"/>
  <c r="F48" i="75"/>
  <c r="F40" i="74"/>
  <c r="F40" i="76"/>
  <c r="F40" i="75"/>
  <c r="F15" i="74"/>
  <c r="F15" i="76"/>
  <c r="F14" i="74"/>
  <c r="F14" i="75"/>
  <c r="F14" i="76"/>
  <c r="F13" i="74"/>
  <c r="F13" i="75"/>
  <c r="F13" i="76"/>
  <c r="F47" i="75"/>
  <c r="F47" i="74"/>
  <c r="F47" i="76"/>
  <c r="F46" i="74"/>
  <c r="F46" i="75"/>
  <c r="F46" i="76"/>
  <c r="F45" i="74"/>
  <c r="F45" i="75"/>
  <c r="F45" i="76"/>
  <c r="F52" i="74"/>
  <c r="F52" i="76"/>
  <c r="F52" i="75"/>
  <c r="F44" i="74"/>
  <c r="F44" i="75"/>
  <c r="F44" i="76"/>
  <c r="F43" i="75"/>
  <c r="F43" i="74"/>
  <c r="F43" i="76"/>
  <c r="F51" i="75"/>
  <c r="F51" i="74"/>
  <c r="F51" i="76"/>
  <c r="F50" i="74"/>
  <c r="F50" i="76"/>
  <c r="F50" i="75"/>
  <c r="F42" i="74"/>
  <c r="F42" i="75"/>
  <c r="F42" i="76"/>
  <c r="F12" i="75"/>
  <c r="F12" i="74"/>
  <c r="F12" i="76"/>
  <c r="F49" i="75"/>
  <c r="F49" i="74"/>
  <c r="F49" i="76"/>
  <c r="F41" i="75"/>
  <c r="F41" i="74"/>
  <c r="F41" i="76"/>
</calcChain>
</file>

<file path=xl/sharedStrings.xml><?xml version="1.0" encoding="utf-8"?>
<sst xmlns="http://schemas.openxmlformats.org/spreadsheetml/2006/main" count="3881" uniqueCount="552">
  <si>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</si>
  <si>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</si>
  <si>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</si>
  <si>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</si>
  <si>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</si>
  <si>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</si>
  <si>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</si>
  <si>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</si>
  <si>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</si>
  <si>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</si>
  <si>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</si>
  <si>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</si>
  <si>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</si>
  <si>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</si>
  <si>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</si>
  <si>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</si>
  <si>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</si>
  <si>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</si>
  <si>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U</t>
  </si>
  <si>
    <t>TOTAL</t>
  </si>
  <si>
    <t xml:space="preserve">A </t>
  </si>
  <si>
    <t>INDÚSTRIAS EXTRACTIVAS</t>
  </si>
  <si>
    <t>INDÚSTRIAS TRANSFORMADORAS</t>
  </si>
  <si>
    <t>CONSTRUÇÃO</t>
  </si>
  <si>
    <t>TRANSPORTES E ARMAZENAGEM</t>
  </si>
  <si>
    <t>EDUCAÇÃO</t>
  </si>
  <si>
    <t>AGRICULTURA, CAÇA, SILVICULTURA E PESCA</t>
  </si>
  <si>
    <t>CAPTAÇÃO, TRATAMENTO, DISTRIBUIÇÃO DE ÁGUA</t>
  </si>
  <si>
    <t>ELETRICIDADE, GÁS, VAPOR E ÁGUA</t>
  </si>
  <si>
    <t>ATIV. FINANCEIRAS E SEGUROS</t>
  </si>
  <si>
    <t>ATIV. IMOBILIÁRIAS</t>
  </si>
  <si>
    <t>ALOJAMENTO, RESTAURAÇÃO E SIMILARES</t>
  </si>
  <si>
    <t>ATIV. DE CONSULTORIA, CIENTIFICAS, TÉCNICAS E SIMILARES</t>
  </si>
  <si>
    <t>ADMINISTRAÇÃO PÚBLICA E DEFESA; SEG. SOCIAL OBRIGATÓRIA</t>
  </si>
  <si>
    <t>ATIV. DE SAÚDE HUMANA E APOIO SOCIAL</t>
  </si>
  <si>
    <t>ATIV. ARTÍSTICAS, DE ESPECTÁCULOS, DESPORTIVAS E RECREATIVAS</t>
  </si>
  <si>
    <t>OUTRAS ATIV. DE SERVIÇOS</t>
  </si>
  <si>
    <t>ATIV. DOS ORGANISMOS INTERNACIONAIS E OUTRAS INSTITUIÇÕES EXTRATERRITORIAL</t>
  </si>
  <si>
    <t>CAE (Rev. 3) da Unidade Local</t>
  </si>
  <si>
    <t>QUADRO 1</t>
  </si>
  <si>
    <t>CONTINENTE</t>
  </si>
  <si>
    <t>QUADRO 2</t>
  </si>
  <si>
    <t>DISTRITO</t>
  </si>
  <si>
    <t>AVEIRO</t>
  </si>
  <si>
    <t>BEJA</t>
  </si>
  <si>
    <t>BRAGANÇA</t>
  </si>
  <si>
    <t>BRAGA</t>
  </si>
  <si>
    <t>CASTELO BRANCO</t>
  </si>
  <si>
    <t>COIMBRA</t>
  </si>
  <si>
    <t>ÉVORA</t>
  </si>
  <si>
    <t>FARO</t>
  </si>
  <si>
    <t>GUARDA</t>
  </si>
  <si>
    <t>LEIRIA</t>
  </si>
  <si>
    <t>LISBOA</t>
  </si>
  <si>
    <t>PORTALEGRE</t>
  </si>
  <si>
    <t>PORTO</t>
  </si>
  <si>
    <t>SANTARÉM</t>
  </si>
  <si>
    <t>SETÚBAL</t>
  </si>
  <si>
    <t>VIANA DO CASTELO</t>
  </si>
  <si>
    <t>VILA REAL</t>
  </si>
  <si>
    <t>VISEU</t>
  </si>
  <si>
    <t>NÚMERO DE UNIDADES LOCAIS COM RESPOSTA AO ANEXO D E COM TRABALHADORES AO SERVIÇO, POR LOCALIZAÇÃO GEOGRÁFICA (DISTRITO)</t>
  </si>
  <si>
    <t>QUADRO 3</t>
  </si>
  <si>
    <t>NÚMERO DE TRABALHADORES ABRANGIDOS PARA EFEITOS DAS ATIVIDADES DE SEGURANÇA E DE SAÚDE NO TRABALHO, SEGUNDO A SECÇÃO DE ATIVIDADE ECONÓMICA</t>
  </si>
  <si>
    <t>QUADRO 4</t>
  </si>
  <si>
    <t>NÚMERO DE TRABALHADORES ABRANGIDOS PARA EFEITOS DAS ATIVIDADES DE SEGURANÇA E DE SAÚDE NO TRABALHO, SEGUNDO A LOCALIZAÇÃO GEOGRÁFICA (DISTRITO)</t>
  </si>
  <si>
    <t>QUADRO 5</t>
  </si>
  <si>
    <t>Organização dos serviços de segurança e saúde</t>
  </si>
  <si>
    <t>Sem organização</t>
  </si>
  <si>
    <t>Só segurança</t>
  </si>
  <si>
    <t>Só saúde</t>
  </si>
  <si>
    <t>Ambos</t>
  </si>
  <si>
    <t>NÚMERO DE UNIDADES LOCAIS, SEGUNDO A ORGANIZAÇÃO DOS SERVIÇOS DE SEGURANÇA E DE SAÚDE, POR SECÇÃO DE ATIVIDADE ECONÓMICA</t>
  </si>
  <si>
    <t>QUADRO 6</t>
  </si>
  <si>
    <t>NÚMERO DE UNIDADES LOCAIS, SEGUNDO A ORGANIZAÇÃO DOS SERVIÇOS DE SEGURANÇA E DE SAÚDE, POR LOCALIZAÇÃO GEOGRÁFICA (DISTRITO)</t>
  </si>
  <si>
    <t>Natureza da organização dos serviços de segurança e saúde</t>
  </si>
  <si>
    <t>Em conjunto</t>
  </si>
  <si>
    <t>Em separado</t>
  </si>
  <si>
    <t>QUADRO 7</t>
  </si>
  <si>
    <t>NÚMERO DE UNIDADES LOCAIS, SEGUNDO A NATUREZA DA ORGANIZAÇÃO DOS SERVIÇOS DE SEGURANÇA E DE SAÚDE, POR SECÇÃO DE ATIVIDADE ECONÓMICA</t>
  </si>
  <si>
    <t>QUADRO 8</t>
  </si>
  <si>
    <t>NÚMERO DE UNIDADES LOCAIS, SEGUNDO A NATUREZA DA ORGANIZAÇÃO DOS SERVIÇOS DE SEGURANÇA E DE SAÚDE, POR LOCALIZAÇÃO GEOGRÁFICA (DISTRITO)</t>
  </si>
  <si>
    <t>QUADRO 9</t>
  </si>
  <si>
    <t>NÚMERO DE UNIDADES LOCAIS, SEGUNDO A MODALIDADE DA ORGANIZAÇÃO DOS SERVIÇOS DE SEGURANÇA E DE SAÚDE, POR SECÇÃO DE ATIVIDADE ECONÓMICA</t>
  </si>
  <si>
    <t>Modalidade da organização dos serviços de segurança e saúde</t>
  </si>
  <si>
    <t>SEGURANÇA</t>
  </si>
  <si>
    <t>SAÚDE</t>
  </si>
  <si>
    <t>Interno</t>
  </si>
  <si>
    <t>Externo</t>
  </si>
  <si>
    <t>Empregador</t>
  </si>
  <si>
    <t>Trabalhador designado</t>
  </si>
  <si>
    <t>SNS/SRS</t>
  </si>
  <si>
    <t>QUADRO 10</t>
  </si>
  <si>
    <t>NÚMERO DE UNIDADES LOCAIS, SEGUNDO A MODALIDADE DA ORGANIZAÇÃO DOS SERVIÇOS DE SEGURANÇA E DE SAÚDE, POR LOCALIZAÇÃO GEOGRÁFICA (DISTRITO)</t>
  </si>
  <si>
    <t>QUADRO 11</t>
  </si>
  <si>
    <t>Prevenção de riscos profissionais</t>
  </si>
  <si>
    <t>Promoção da Saúde</t>
  </si>
  <si>
    <t>Vigilância da Saúde</t>
  </si>
  <si>
    <t>Auditorias</t>
  </si>
  <si>
    <t>Inspeções</t>
  </si>
  <si>
    <t>Programa de Prevenção</t>
  </si>
  <si>
    <t>QUADRO 12</t>
  </si>
  <si>
    <t>NÚMERO DE UNIDADES LOCAIS QUE REALIZARAM AÇÕES, SEGUNDO O TIPO DE AÇÃO, POR SECÇÃO DE ATIVIDADE ECONÓMICA</t>
  </si>
  <si>
    <t>QUADRO 13</t>
  </si>
  <si>
    <t>Informação</t>
  </si>
  <si>
    <t>Consulta</t>
  </si>
  <si>
    <t>Formação</t>
  </si>
  <si>
    <t>NÚMERO DE UNIDADES LOCAIS QUE REALIZARAM AÇÕES, SEGUNDO O TIPO DE AÇÃO, POR LOCALIZAÇÃO GEOGRÁFICA (DISTRITO)</t>
  </si>
  <si>
    <t>QUADRO 14</t>
  </si>
  <si>
    <t>Ações de Informação</t>
  </si>
  <si>
    <t>NÚMERO DE  AÇÕES DE INFORMAÇÃO, DESTINATÁRIOS, NÚMERO MÉDIO DE AÇÕES DE INFORMAÇÃO POR UNIDADE LOCAL E NÚMERO MÉDIO DE DESTINATÁRIOS POR AÇÃO DE INFORMAÇÃO, SEGUNDO A SECÇÃO DE ATIVIDADE ECONÓMICA</t>
  </si>
  <si>
    <t>Ações de Consulta</t>
  </si>
  <si>
    <t>Ações de Formação</t>
  </si>
  <si>
    <t>QUADRO 15</t>
  </si>
  <si>
    <t>QUADRO 16</t>
  </si>
  <si>
    <t>QUADRO 17</t>
  </si>
  <si>
    <t>NÚMERO DE  AÇÕES DE FORMAÇÃO, PARTICIPANTES, NÚMERO MÉDIO DE AÇÕES DE FORMAÇÃO POR UNIDADE LOCAL E NÚMERO MÉDIO DE PARTICIPANTES POR AÇÃO DE FORMAÇÃO, SEGUNDO A SECÇÃO DE ATIVIDADE ECONÓMICA</t>
  </si>
  <si>
    <t>NÚMERO DE  AÇÕES DE INFORMAÇÃO, DESTINATÁRIOS, NÚMERO MÉDIO DE AÇÕES DE INFORMAÇÃO POR UNIDADE LOCAL E NÚMERO MÉDIO DE DESTINATÁRIOS POR AÇÃO DE INFORMAÇÃO, SEGUNDO A LOCALIZAÇÃO GEOGRÁFICA (DISTRITO)</t>
  </si>
  <si>
    <t>NÚMERO DE  AÇÕES DE CONSULTA, PARTICIPANTES, NÚMERO MÉDIO DE AÇÕES DE CONSULTA POR UNIDADE LOCAL E NÚMERO MÉDIO DE PARTICIPANTES POR AÇÃO DE CONSULTA, SEGUNDO A LOCALIZAÇÃO GEOGRÁFICA (DISTRITO)</t>
  </si>
  <si>
    <t>QUADRO 18</t>
  </si>
  <si>
    <t>QUADRO 19</t>
  </si>
  <si>
    <t>QUADRO 20</t>
  </si>
  <si>
    <t>NÚMERO DE  AÇÕES DE FORMAÇÃO, PARTICIPANTES, NÚMERO MÉDIO DE AÇÕES DE FORMAÇÃO POR UNIDADE LOCAL E NÚMERO MÉDIO DE PARTICIPANTES POR AÇÃO DE FORMAÇÃO, SEGUNDO A LOCALIZAÇÃO GEOGRÁFICA (DISTRITO)</t>
  </si>
  <si>
    <t>QUADRO 21</t>
  </si>
  <si>
    <t>Situação Contemplada</t>
  </si>
  <si>
    <t>QUADRO 22</t>
  </si>
  <si>
    <t>Admissão dos trab.</t>
  </si>
  <si>
    <t>Ativ. que envolvem trab. não pert. ao estab.</t>
  </si>
  <si>
    <t>Mudança de posto de trab.</t>
  </si>
  <si>
    <t>Int. ou mudança de equip. de trab.</t>
  </si>
  <si>
    <t>Adoção de novas tecnologias</t>
  </si>
  <si>
    <t>Utilização de EPI'S</t>
  </si>
  <si>
    <t>Outras situações</t>
  </si>
  <si>
    <t>Razão da Consulta</t>
  </si>
  <si>
    <t>QUADRO 23</t>
  </si>
  <si>
    <t>Medidas de SHST a aplicar</t>
  </si>
  <si>
    <t>Outras medidas com reflexos na prom. da SHST</t>
  </si>
  <si>
    <t>Prog. e org. da formação</t>
  </si>
  <si>
    <t>Desig. de rep. do empreg.</t>
  </si>
  <si>
    <t>Aquisição de EPI's</t>
  </si>
  <si>
    <t>Outras ações de consulta</t>
  </si>
  <si>
    <t>QUADRO 24</t>
  </si>
  <si>
    <t>QUADRO 25</t>
  </si>
  <si>
    <t>Tema da Formação</t>
  </si>
  <si>
    <t>Riscos químicos</t>
  </si>
  <si>
    <t>Riscos físicos</t>
  </si>
  <si>
    <t>Riscos biológicos</t>
  </si>
  <si>
    <t>Riscos psicossociais e organizacionais</t>
  </si>
  <si>
    <t>Máquinas e equipamentos de trabalho</t>
  </si>
  <si>
    <t>Ergonomia</t>
  </si>
  <si>
    <t xml:space="preserve">Promoção da segurança </t>
  </si>
  <si>
    <t>Primeiros socorros</t>
  </si>
  <si>
    <t>Organização de emergência</t>
  </si>
  <si>
    <t>Segurança contra incêndios</t>
  </si>
  <si>
    <t xml:space="preserve">Sinalização de segurança </t>
  </si>
  <si>
    <t>Promoção da saúde</t>
  </si>
  <si>
    <t>Outras acções de formação</t>
  </si>
  <si>
    <t>Trabalhos com riscos especiais</t>
  </si>
  <si>
    <t>Equip. de protecção colectiva</t>
  </si>
  <si>
    <t>Equip. de protecção individual</t>
  </si>
  <si>
    <t>Legislação sobre SHST</t>
  </si>
  <si>
    <t>ATIV. DOS ORGANISMOS INTERN. E OUTRAS INSTITUIÇÕES EXTRATERRITORIAL</t>
  </si>
  <si>
    <t>COMÉRCIO P/GROSSO E A RETALHO; REP. VEÍCULOS AUTO.E MOT.</t>
  </si>
  <si>
    <t>NÚMERO DE  UNIDADES LOCAIS QUE IDENTIFICARAM FATORES DE RISCO, SEGUNDO O FATOR, POR SECÇÃO DE ATIVIDADE ECONÓMICA</t>
  </si>
  <si>
    <t>QUADRO 27</t>
  </si>
  <si>
    <t>Fator de Risco</t>
  </si>
  <si>
    <t>Físico</t>
  </si>
  <si>
    <t>Químico</t>
  </si>
  <si>
    <t>Biológico</t>
  </si>
  <si>
    <t>Psicossocial e Organizacional</t>
  </si>
  <si>
    <t>Outro</t>
  </si>
  <si>
    <t>Relacionado com a atividade, capaz de originar alterações do sistema músculo-esquelético</t>
  </si>
  <si>
    <t>QUADRO 28</t>
  </si>
  <si>
    <t>NÚMERO DE  UNIDADES LOCAIS QUE IDENTIFICARAM FATORES DE RISCO, SEGUNDO O FATOR, POR LOCALIZAÇÃO GEOGRÁFICA (DISTRITO)</t>
  </si>
  <si>
    <t>NÚMERO DE  TRABALHADORES EXPOSTOS A FATORES DE RISCO E NÚMERO DE AVALIAÇÕES EFETUADAS, SEGUNDO O FATOR, POR SECÇÃO DE ATIVIDADE ECONÓMICA</t>
  </si>
  <si>
    <t>QUADRO 29</t>
  </si>
  <si>
    <t>NÚMERO DE  TRABALHADORES EXPOSTOS A FATORES DE RISCO E NÚMERO DE AVALIAÇÕES EFETUADAS, SEGUNDO O FATOR, POR LOCALIZAÇÃO GEOGRÁFICA (DISTRITO)</t>
  </si>
  <si>
    <t>QUADRO 30</t>
  </si>
  <si>
    <t>Agente</t>
  </si>
  <si>
    <t>NÚMERO DE  UNIDADES LOCAIS QUE IDENTIFICARAM FATORES DE RISCO FÍSICO, SEGUNDO AGENTE, POR SECÇÃO DE ATIVIDADE ECONÓMICA</t>
  </si>
  <si>
    <t>QUADRO 31</t>
  </si>
  <si>
    <t>Ruído</t>
  </si>
  <si>
    <t>Vibrações</t>
  </si>
  <si>
    <t>Radiações ionizantes</t>
  </si>
  <si>
    <t>Radiações não ionizantes</t>
  </si>
  <si>
    <t>Iluminação</t>
  </si>
  <si>
    <t>Ambiente térmico</t>
  </si>
  <si>
    <t>Outros</t>
  </si>
  <si>
    <t>NÚMERO DE  UNIDADES LOCAIS QUE IDENTIFICARAM FATORES DE RISCO FÍSICO, SEGUNDO AGENTE, POR LOCALIZAÇÃO GEOGRÁFICA (DISTRITO)</t>
  </si>
  <si>
    <t>QUADRO 32</t>
  </si>
  <si>
    <t>NÚMERO DE  UNIDADES LOCAIS QUE IDENTIFICARAM FATORES DE RISCO QUÍMICO, SEGUNDO OS AGENTES MAIS FREQUENTES, POR SECÇÃO DE ATIVIDADE ECONÓMICA</t>
  </si>
  <si>
    <t>QUADRO 33</t>
  </si>
  <si>
    <t>QUADRO 34</t>
  </si>
  <si>
    <t>NÚMERO DE  UNIDADES LOCAIS QUE IDENTIFICARAM FATORES DE RISCO QUÍMICO, SEGUNDO OS AGENTES MAIS FREQUENTES, POR LOCALIZAÇÃO GEOGRÁFICA (DISTRITO)</t>
  </si>
  <si>
    <t>NÚMERO DE  UNIDADES LOCAIS QUE IDENTIFICARAM FATORES DE RISCO BIOLÓGICO, SEGUNDO O GRUPO A QUE OS AGENTES PERTENCEM, POR SECÇÃO DE ATIVIDADE ECONÓMICA</t>
  </si>
  <si>
    <t>QUADRO 35</t>
  </si>
  <si>
    <t>Grupo</t>
  </si>
  <si>
    <t>Bactérias e afins</t>
  </si>
  <si>
    <t>Parasitas</t>
  </si>
  <si>
    <t>Vírus</t>
  </si>
  <si>
    <t>Fungos</t>
  </si>
  <si>
    <t>QUADRO 36</t>
  </si>
  <si>
    <t>NÚMERO DE  UNIDADES LOCAIS QUE IDENTIFICARAM FATORES DE RISCO BIOLÓGICO, SEGUNDO O GRUPO A QUE OS AGENTES PERTENCEM, POR LOCALIZAÇÃO GEOGRÁFICA (DISTRITO)</t>
  </si>
  <si>
    <t>QUADRO 37</t>
  </si>
  <si>
    <t>QUADRO 38</t>
  </si>
  <si>
    <t>QUADRO 39</t>
  </si>
  <si>
    <t>QUADRO 40</t>
  </si>
  <si>
    <t>QUADRO 41</t>
  </si>
  <si>
    <t>QUADRO 42</t>
  </si>
  <si>
    <t>QUADRO 43</t>
  </si>
  <si>
    <t>QUADRO 44</t>
  </si>
  <si>
    <t>QUADRO 45</t>
  </si>
  <si>
    <t>Posições incorrectas</t>
  </si>
  <si>
    <t>Trab. monótono/ repetitivo</t>
  </si>
  <si>
    <t>Movim. manual de cargas</t>
  </si>
  <si>
    <t>Esforços e/ou movim. extremados</t>
  </si>
  <si>
    <t>Disp. incorrecta dos comp. do posto de trab.</t>
  </si>
  <si>
    <t>Desadequação do mobiliário de trab.</t>
  </si>
  <si>
    <t>Desadequação dos equip. de trab.</t>
  </si>
  <si>
    <t>Trab. com equip. dotados de visor</t>
  </si>
  <si>
    <t>QUADRO 46</t>
  </si>
  <si>
    <t>NÚMERO DE  UNIDADES LOCAIS QUE IDENTIFICARAM FATORES DE RISCO RELACIONADOS COM A ATIVIDADE, CAPAZES DE ORIGINAR ALTERAÇÕES DO SISTEMA MÚSCULO-ESQUELÉTICO, SEGUNDO O AGENTE, POR LOCALIZAÇÃO GEOGRÁFICA (DISTRITO)</t>
  </si>
  <si>
    <t>QUADRO 47</t>
  </si>
  <si>
    <t>NÚMERO DE  UNIDADES LOCAIS QUE IDENTIFICARAM FATORES DE RISCO PSICOSSOCIAIS E ORGANIZACIONAIS, SEGUNDO O AGENTE, POR SECÇÃO DE ATIVIDADE ECONÓMICA</t>
  </si>
  <si>
    <t>Ritmos intensos de trabalho</t>
  </si>
  <si>
    <t>Exigências anormais de produtividade</t>
  </si>
  <si>
    <t>Trabalho por turnos</t>
  </si>
  <si>
    <t>Trabalho nocturno</t>
  </si>
  <si>
    <t>Trabalho suplementar</t>
  </si>
  <si>
    <t>Assédio</t>
  </si>
  <si>
    <t>Discriminação</t>
  </si>
  <si>
    <t>Atentados contra a propriedade privada</t>
  </si>
  <si>
    <t>Trab. com expos. a potenciais ameaças e agressões verbais</t>
  </si>
  <si>
    <t>Trab. c/ expos. a potenciais agressões fís.</t>
  </si>
  <si>
    <t>NÚMERO DE  UNIDADES LOCAIS QUE IDENTIFICARAM FATORES DE RISCO PSICOSSOCIAIS E ORGANIZACIONAIS, SEGUNDO O AGENTE,POR LOCALIZAÇÃO GEOGRÁFICA (DISTRITO)</t>
  </si>
  <si>
    <t>QUADRO 48</t>
  </si>
  <si>
    <t>QUADRO 49</t>
  </si>
  <si>
    <t>NÚMERO DE  UNIDADES LOCAIS QUE IDENTIFICARAM OUTROS FATORES DE RISCO, SEGUNDO O AGENTE, POR SECÇÃO DE ATIVIDADE ECONÓMICA</t>
  </si>
  <si>
    <t>Trabalho em instalações com elevada carga térmica</t>
  </si>
  <si>
    <t>Trabalhos de escavação</t>
  </si>
  <si>
    <t>Trabalho em altura</t>
  </si>
  <si>
    <t>Trabalhos subterrâneos</t>
  </si>
  <si>
    <t>Trabalho hiperbárico</t>
  </si>
  <si>
    <t>Pavimentos perigosos</t>
  </si>
  <si>
    <t>Trabalho em espaços confinados ou de reduzidas dimensões</t>
  </si>
  <si>
    <t>Atmosferas explosivas</t>
  </si>
  <si>
    <t>Queda de materiais ou objectos</t>
  </si>
  <si>
    <t>Utilização de equipamentos de trabalho</t>
  </si>
  <si>
    <t>Trabalho com recipientes sob pressão</t>
  </si>
  <si>
    <t>Trabalhos realizados em instalações eléctricas</t>
  </si>
  <si>
    <t xml:space="preserve">Outros agentes </t>
  </si>
  <si>
    <t>Expos. a poeiras, aerossóis, fumos, gases e vapores</t>
  </si>
  <si>
    <t>QUADRO 50</t>
  </si>
  <si>
    <t>NÚMERO DE  UNIDADES LOCAIS QUE IDENTIFICARAM OUTROS FATORES DE RISCO, SEGUNDO O AGENTE,POR LOCALIZAÇÃO GEOGRÁFICA (DISTRITO)</t>
  </si>
  <si>
    <t>Trab. realizados com expos. a riscos associados à elect.</t>
  </si>
  <si>
    <t>QUADRO 51</t>
  </si>
  <si>
    <t>Admissão</t>
  </si>
  <si>
    <t>Períodicos</t>
  </si>
  <si>
    <t>Ocasionais</t>
  </si>
  <si>
    <t>Ações de imunização</t>
  </si>
  <si>
    <t>NÚMERO DE  UNIDADES LOCAIS QUE REALIZARAM EXAMES/AÇÕES, SEGUNDO O TIPO DE EXAME/AÇÃO, POR SECÇÃO DE ATIVIDADE ECONÓMICA</t>
  </si>
  <si>
    <t>Exames/Ações</t>
  </si>
  <si>
    <t>Atividades desenvolvidas na promoção da saúde no trabalho</t>
  </si>
  <si>
    <t>QUADRO 52</t>
  </si>
  <si>
    <t>NÚMERO DE  UNIDADES LOCAIS QUE REALIZARAM EXAMES/AÇÕES, SEGUNDO O TIPO DE EXAME/AÇÃO, POR LOCALIZAÇÃO GEOGRÁFICA (DISTRITO)</t>
  </si>
  <si>
    <t>QUADRO 53</t>
  </si>
  <si>
    <t>NÚMERO DE EXAMES/AÇÕES REALIZADAS, SEGUNDO O TIPO DE EXAME/AÇÃO, POR SECÇÃO DE ATIVIDADE ECONÓMICA</t>
  </si>
  <si>
    <t>NÚMERO DE EXAMES/AÇÕES REALIZADAS, SEGUNDO O TIPO DE EXAME/AÇÃO, POR LOCALIZAÇÃO GEOGRÁFICA (DISTRITO)</t>
  </si>
  <si>
    <t>QUADRO 54</t>
  </si>
  <si>
    <t>QUADRO 55</t>
  </si>
  <si>
    <t>NÚMERO DE EXAMES OCASIONAIS REALIZADOS, SEGUNDO A RAZÃO PARA A SUA REALIZAÇÃO, POR SECÇÃO DE ATIVIDADE ECONÓMICA</t>
  </si>
  <si>
    <t>Outras razões</t>
  </si>
  <si>
    <t>Mudança do posto de trabalho</t>
  </si>
  <si>
    <t>Alterações no posto de trabalho</t>
  </si>
  <si>
    <t>Regresso ao trabalho após ausência superior a 30 dias</t>
  </si>
  <si>
    <t>Iniciativa do médico</t>
  </si>
  <si>
    <t>Pedido do trabalhador</t>
  </si>
  <si>
    <t>Por cessação do contrato de trabalho</t>
  </si>
  <si>
    <t>Razão</t>
  </si>
  <si>
    <t>QUADRO 56</t>
  </si>
  <si>
    <t>NÚMERO DE EXAMES OCASIONAIS REALIZADOS, SEGUNDO A RAZÃO PARA A SUA REALIZAÇÃO, POR LOCALIZAÇÃO GEOGRÁFICA (DISTRITO)</t>
  </si>
  <si>
    <t>QUADRO 57</t>
  </si>
  <si>
    <t>NÚMERO DE EXAMES COMPLEMENTARES REALIZADOS, SEGUNDO O TIPO DE EXAME, POR SECÇÃO DE ATIVIDADE ECONÓMICA</t>
  </si>
  <si>
    <t>Tipo de Exame</t>
  </si>
  <si>
    <t>Hemograma</t>
  </si>
  <si>
    <t>Urina II</t>
  </si>
  <si>
    <t>Espirometria</t>
  </si>
  <si>
    <t>RX tórax</t>
  </si>
  <si>
    <t>TAC (Tomografia Axial Computorizada)</t>
  </si>
  <si>
    <t>Audiograma</t>
  </si>
  <si>
    <t>Biomarcadores</t>
  </si>
  <si>
    <t>Exame oftalmológico</t>
  </si>
  <si>
    <t>Outros exames complementares</t>
  </si>
  <si>
    <t>NÚMERO DE EXAMES COMPLEMENTARES REALIZADOS, SEGUNDO O TIPO DE EXAME, POR LOCALIZAÇÃO GEOGRÁFICA (DISTRITO)</t>
  </si>
  <si>
    <t>QUADRO 58</t>
  </si>
  <si>
    <t>Tétano e Difteria</t>
  </si>
  <si>
    <t>Gripe</t>
  </si>
  <si>
    <t>Hepatite B</t>
  </si>
  <si>
    <t>Imunizações específicas</t>
  </si>
  <si>
    <t>Outras vacinas</t>
  </si>
  <si>
    <t>QUADRO 59</t>
  </si>
  <si>
    <t>QUADRO 60</t>
  </si>
  <si>
    <t>QUADRO 61</t>
  </si>
  <si>
    <t>Atividade desenvolvida</t>
  </si>
  <si>
    <t>Acções de sensibilização e informação para fumadores</t>
  </si>
  <si>
    <t>Promover e facilitar o acesso a consultas de apoio à cessação tabágica</t>
  </si>
  <si>
    <t>Criação de espaços para fumadores</t>
  </si>
  <si>
    <t xml:space="preserve">Prevenção do alcoolismo </t>
  </si>
  <si>
    <t>Prevenção de toxicodependências</t>
  </si>
  <si>
    <t>Promoção do exercício físico</t>
  </si>
  <si>
    <t>Criação de condições para a prática do exercício físico</t>
  </si>
  <si>
    <t xml:space="preserve">Promoção de uma alimentação saudável </t>
  </si>
  <si>
    <t>Actividades dirigidas aos trabalhadores jovens</t>
  </si>
  <si>
    <t>Actividades dirigidas a mulheres</t>
  </si>
  <si>
    <t>Actividades dirigidas a mulheres grávidas, puérperas ou lactantes</t>
  </si>
  <si>
    <t>Actividades dirigidas a trabalhadores com mais de 50 anos</t>
  </si>
  <si>
    <t>Actividades dirigidas a trabalhadores migrantes</t>
  </si>
  <si>
    <t>Preparação da aposentação</t>
  </si>
  <si>
    <t>Prevenção e controlo de riscos psicossociais</t>
  </si>
  <si>
    <t>Outras actividades desenvolvidas</t>
  </si>
  <si>
    <t>QUADRO 62</t>
  </si>
  <si>
    <t>QUADRO 63</t>
  </si>
  <si>
    <t>1 a 3 dias</t>
  </si>
  <si>
    <t>4 a 30 dias</t>
  </si>
  <si>
    <t>Sem dias de baixa</t>
  </si>
  <si>
    <t>Com dias de baixa</t>
  </si>
  <si>
    <t>QUADRO 64</t>
  </si>
  <si>
    <t>Mais de 30 dias</t>
  </si>
  <si>
    <t>HOMENS</t>
  </si>
  <si>
    <t>QUADRO 66</t>
  </si>
  <si>
    <t>QUADRO 65</t>
  </si>
  <si>
    <t>MULHERES</t>
  </si>
  <si>
    <t>NÚMERO DE ACIDENTES DE TRABALHO MORTAIS E NÃO MORTAIS, SEGUNDO A RELAÇÃO CONTRATUAL DO SINISTRADO, POR SECÇÃO DE ATIVIDADE ECONÓMICA</t>
  </si>
  <si>
    <t>Trabalhadores vinculados</t>
  </si>
  <si>
    <t>Trabalhadores não vinculados</t>
  </si>
  <si>
    <t>Acidentes mortais</t>
  </si>
  <si>
    <t>Acidentes não mortais</t>
  </si>
  <si>
    <t>NÚMERO DE ACIDENTES DE TRABALHO MORTAIS E NÃO MORTAIS, SEGUNDO A RELAÇÃO CONTRATUAL DO SINISTRADO, POR LOCALIZAÇÃO GEOGRÁFICA (DISTRITO)</t>
  </si>
  <si>
    <t>Total dos acidentes</t>
  </si>
  <si>
    <t>SNS/ SRS</t>
  </si>
  <si>
    <t>Complementares</t>
  </si>
  <si>
    <t>Total</t>
  </si>
  <si>
    <t>NÚMERO DE AÇÕES DE INFORMAÇÃO, SEGUNDO A SITUAÇÃO CONTEMPLADA, POR SECÇÃO DE ATIVIDADE ECONÓMICA</t>
  </si>
  <si>
    <t>NÚMERO DE AÇÕES DE INFORMAÇÃO, SEGUNDO A SITUAÇÃO CONTEMPLADA, POR LOCALIZAÇÃO GEOGRÁFICA (DISTRITO)</t>
  </si>
  <si>
    <t>NÚMERO DE AÇÕES DE CONSULTA, SEGUNDO A RAZÃO DA CONSULTA, POR SECÇÃO DE ATIVIDADE ECONÓMICA</t>
  </si>
  <si>
    <t>NÚMERO DE AÇÕES DE CONSULTA, SEGUNDO A RAZÃO DA CONSULTA, POR LOCALIZAÇÃO GEOGRÁFICA (DISTRITO)</t>
  </si>
  <si>
    <t>NÚMERO DE AÇÕES DE FORMAÇÃO, SEGUNDO O TEMA DA FORMAÇÃO, POR SECÇÃO DE ATIVIDADE ECONÓMICA</t>
  </si>
  <si>
    <t>NÚMERO DE AÇÕES DE FORMAÇÃO, SEGUNDO O TEMA DA FORMAÇÃO, POR LOCALIZAÇÃO GEOGRÁFICA (DISTRITO)</t>
  </si>
  <si>
    <t>NÚMERO DE AÇÕES DE CONSULTA, PARTICIPANTES, NÚMERO MÉDIO DE AÇÕES DE CONSULTA POR UNIDADE LOCAL E NÚMERO MÉDIO DE PARTICIPANTES POR AÇÃO DE CONSULTA, SEGUNDO A SECÇÃO DE ATIVIDADE ECONÓMICA</t>
  </si>
  <si>
    <t>Outros agentes químicos não especificados</t>
  </si>
  <si>
    <t>QUADRO 26</t>
  </si>
  <si>
    <t>NÚMERO DE UNIDADES LOCAIS COM RESPOSTA AO ANEXO D E COM TRABALHADORES AO SERVIÇO, POR SECÇÃO DE ATIVIDADE ECONÓMICA</t>
  </si>
  <si>
    <t>NÚMERO DE  UNIDADES LOCAIS QUE IDENTIFICARAM FATORES DE RISCO BIOLÓGICO, SEGUNDO OS AGENTES MAIS FREQUENTES, POR SECÇÃO DE ATIVIDADE ECONÓMICA</t>
  </si>
  <si>
    <t>NÚMERO DE  UNIDADES LOCAIS QUE IDENTIFICARAM FATORES DE RISCO BIOLÓGICO, SEGUNDO OS AGENTES MAIS FREQUENTES, POR LOCALIZAÇÃO GEOGRÁFICA (DISTRITO)</t>
  </si>
  <si>
    <r>
      <t>CONSTRUÇÃO</t>
    </r>
    <r>
      <rPr>
        <sz val="9"/>
        <rFont val="Arial"/>
        <family val="2"/>
      </rPr>
      <t xml:space="preserve"> *</t>
    </r>
  </si>
  <si>
    <t>NÚMERO DE ACIDENTES DE TRABALHO* NÃO MORTAIS E CORRESPONDENTES DIAS DE TRABALHO PERDIDOS, SEGUNDO O ESCALÃO DE DURAÇÃO DA BAIXA, POR SECÇÃO DE ATIVIDADE ECONÓMICA - TOTAL</t>
  </si>
  <si>
    <t>NÚMERO DE ACIDENTES DE TRABALHO* NÃO MORTAIS E CORRESPONDENTES DIAS DE TRABALHO PERDIDOS, SEGUNDO O ESCALÃO DE DURAÇÃO DA BAIXA, POR LOCALIZAÇÃO GEOGRÁFICA (DISTRITO) - TOTAL</t>
  </si>
  <si>
    <t>NÚMERO DE ACIDENTES DE TRABALHO* NÃO MORTAIS E CORRESPONDENTES DIAS DE TRABALHO PERDIDOS, SEGUNDO O ESCALÃO DE DURAÇÃO DA BAIXA, POR SECÇÃO DE ATIVIDADE ECONÓMICA - HOMENS</t>
  </si>
  <si>
    <t>NÚMERO DE ACIDENTES DE TRABALHO* NÃO MORTAIS E CORRESPONDENTES DIAS DE TRABALHO PERDIDOS, SEGUNDO O ESCALÃO DE DURAÇÃO DA BAIXA, POR LOCALIZAÇÃO GEOGRÁFICA (DISTRITO) - HOMENS</t>
  </si>
  <si>
    <t>NÚMERO DE ACIDENTES DE TRABALHO* NÃO MORTAIS E CORRESPONDENTES DIAS DE TRABALHO PERDIDOS, SEGUNDO O ESCALÃO DE DURAÇÃO DA BAIXA, POR SECÇÃO DE ATIVIDADE ECONÓMICA - MULHERES</t>
  </si>
  <si>
    <t>NÚMERO DE ACIDENTES DE TRABALHO* NÃO MORTAIS E CORRESPONDENTES DIAS DE TRABALHO PERDIDOS, SEGUNDO O ESCALÃO DE DURAÇÃO DA BAIXA, POR LOCALIZAÇÃO GEOGRÁFICA (DISTRITO) - MULHERES</t>
  </si>
  <si>
    <t>QUADRO 67</t>
  </si>
  <si>
    <t>QUADRO 68</t>
  </si>
  <si>
    <t>NÚMERO DE UNIDADES LOCAIS QUE REALIZARAM PROGRAMAS DE PREVENÇÃO (SEGUNDO O TIPO DE PROGRAMA), AUDITORIAS E INSPEÇÕES, POR SECÇÃO DE ATIVIDADE ECONÓMICA</t>
  </si>
  <si>
    <t>NÚMERO DE UNIDADES LOCAIS QUE REALIZARAM PROGRAMAS DE PREVENÇÃO (SEGUNDO O TIPO DE PROGRAMA), AUDITORIAS E INSPEÇÕES, POR LOCALIZAÇÃO GEOGRÁFICA (DISTRITO)</t>
  </si>
  <si>
    <t>TAXA GLOBAL</t>
  </si>
  <si>
    <t xml:space="preserve">TAXA GLOBAL </t>
  </si>
  <si>
    <t>TAXA DE INCIDÊNCIA DO TOTAL DE ACIDENTES DE TRABALHO E DOS ACIDENTES MORTAIS, SEGUNDO A SECÇÃO DE ATIVIDADE ECONÓMICA DA UNIDADE LOCAL À QUAL O SINISTRADO ESTÁ AFETO</t>
  </si>
  <si>
    <t>TAXA DE INCIDÊNCIA DO TOTAL DE ACIDENTES DE TRABALHO E DOS ACIDENTES MORTAIS, SEGUNDO A LOCALIZAÇÃO GEOGRÁFICA (DISTRITO) DA UNIDADE LOCAL À QUAL O SINISTRADO ESTÁ AFETO</t>
  </si>
  <si>
    <r>
      <t>TAXAS DE FREQUÊNCIA E DE GRAVIDADE DO TOTAL DE ACIDENTES DE TRABALHO</t>
    </r>
    <r>
      <rPr>
        <b/>
        <vertAlign val="superscript"/>
        <sz val="9"/>
        <color theme="1"/>
        <rFont val="Arial"/>
        <family val="2"/>
      </rPr>
      <t>1</t>
    </r>
    <r>
      <rPr>
        <sz val="9"/>
        <color theme="1"/>
        <rFont val="Arial"/>
        <family val="2"/>
      </rPr>
      <t>, SEGUNDO A SECÇÃO DE ATIVIDADE ECONÓMICA DA UNIDADE LOCAL À QUAL O SINISTRADO ESTÁ AFETO</t>
    </r>
  </si>
  <si>
    <r>
      <t>TAXAS DE FREQUÊNCIA E DE GRAVIDADE DO TOTAL DE ACIDENTES DE TRABALHO</t>
    </r>
    <r>
      <rPr>
        <b/>
        <vertAlign val="superscript"/>
        <sz val="9"/>
        <color theme="1"/>
        <rFont val="Arial"/>
        <family val="2"/>
      </rPr>
      <t>1</t>
    </r>
    <r>
      <rPr>
        <sz val="9"/>
        <color theme="1"/>
        <rFont val="Arial"/>
        <family val="2"/>
      </rPr>
      <t>, SEGUNDO A LOCALIZAÇÃO GEOGRÁFICA (DISTRITO) DA UNIDADE LOCAL À QUAL O SINISTRADO ESTÁ AFETO</t>
    </r>
  </si>
  <si>
    <t>A trabalhar nas instalações (1)</t>
  </si>
  <si>
    <t>Vinculados por contrato de trabalho ou equiparado (2)</t>
  </si>
  <si>
    <t>(1)</t>
  </si>
  <si>
    <t>(2)</t>
  </si>
  <si>
    <t>Consideram-se, neste caso, todos os trabalhadores vinculados por contrato de trabalho ou equiparado à entidade que responde ao Anexo D, independentemente de exercerem ou não funções nas instalações dessa entidade (por exemplo, os trabalhadores temporários são contabilizados na entidade com quem têm vínculo contratual e não naquela onde efetivamente exercem os serviços).</t>
  </si>
  <si>
    <t>Consideram-se, neste caso, todos os trabalhadores a exercerem funções nas instalações da entidade que responde ao Anexo D, independentemente de estarem ou não vinculados por contrato de trabalho ou equiparado a essa entidade (por exemplo, os trabalhadores temporários cedidos por contrato de utilização são contabilizados na entidade utilizadora dos seus serviços).</t>
  </si>
  <si>
    <t>(1)  Consideram-se, neste caso, todos os trabalhadores a exercerem funções nas instalações da entidade que responde ao Anexo D, independentemente de estarem ou não vinculados por contrato de trabalho ou equiparado a essa entidade (por exemplo, os trabalhadores temporários cedidos por contrato de utilização são contabilizados na entidade utilizadora dos seus serviços).</t>
  </si>
  <si>
    <t>(2)  Consideram-se, neste caso, todos os trabalhadores vinculados por contrato de trabalho ou equiparado à entidade que responde ao Anexo D, independentemente de exercerem ou não funções nas instalações dessa entidade (por exemplo, os trabalhadores temporários são contabilizados na entidade com quem têm vínculo contratual e não naquela onde efetivamente exercem os serviços).</t>
  </si>
  <si>
    <t xml:space="preserve">ENTIDADES EMPREGADORAS, UNIDADES LOCAIS E TRABALHADORES </t>
  </si>
  <si>
    <r>
      <rPr>
        <b/>
        <sz val="10"/>
        <color theme="3"/>
        <rFont val="Arial"/>
        <family val="2"/>
      </rPr>
      <t>QUADRO 1</t>
    </r>
    <r>
      <rPr>
        <sz val="10"/>
        <color theme="3"/>
        <rFont val="Arial"/>
        <family val="2"/>
      </rPr>
      <t xml:space="preserve"> – Número de unidades locais com resposta ao Anexo D e com trabalhadores ao serviço, por secção de atividade económica</t>
    </r>
  </si>
  <si>
    <r>
      <rPr>
        <b/>
        <sz val="10"/>
        <color theme="3"/>
        <rFont val="Arial"/>
        <family val="2"/>
      </rPr>
      <t>QUADRO 2</t>
    </r>
    <r>
      <rPr>
        <sz val="10"/>
        <color theme="3"/>
        <rFont val="Arial"/>
        <family val="2"/>
      </rPr>
      <t xml:space="preserve"> – Número de unidades locais com resposta ao Anexo D e com trabalhadores ao serviço, por localização geográfica (distrito)</t>
    </r>
  </si>
  <si>
    <r>
      <rPr>
        <b/>
        <sz val="10"/>
        <color theme="3"/>
        <rFont val="Arial"/>
        <family val="2"/>
      </rPr>
      <t xml:space="preserve">QUADRO 3 </t>
    </r>
    <r>
      <rPr>
        <sz val="10"/>
        <color theme="3"/>
        <rFont val="Arial"/>
        <family val="2"/>
      </rPr>
      <t>– Número de trabalhadores abrangidos para efeitos das atividades de segurança e de saúde no trabalho, segundo a secção de atividade económica</t>
    </r>
  </si>
  <si>
    <r>
      <rPr>
        <b/>
        <sz val="10"/>
        <color theme="3"/>
        <rFont val="Arial"/>
        <family val="2"/>
      </rPr>
      <t>QUADRO 4</t>
    </r>
    <r>
      <rPr>
        <sz val="10"/>
        <color theme="3"/>
        <rFont val="Arial"/>
        <family val="2"/>
      </rPr>
      <t xml:space="preserve"> – Número de trabalhadores abrangidos para efeitos das atividades de segurança e de saúde no trabalho, segundo a localização geográfica (distrito) </t>
    </r>
  </si>
  <si>
    <t>ORGANIZAÇÃO E PESSOAL DOS SERVIÇOS DE SEGURANÇA E SAÚDE NO TRABALHO</t>
  </si>
  <si>
    <r>
      <rPr>
        <b/>
        <sz val="10"/>
        <color theme="3"/>
        <rFont val="Arial"/>
        <family val="2"/>
      </rPr>
      <t xml:space="preserve">QUADRO 5 </t>
    </r>
    <r>
      <rPr>
        <sz val="10"/>
        <color theme="3"/>
        <rFont val="Arial"/>
        <family val="2"/>
      </rPr>
      <t>– Número de unidades locais, segundo a organização dos serviços de segurança e de saúde, por secção de atividade económica</t>
    </r>
  </si>
  <si>
    <r>
      <rPr>
        <b/>
        <sz val="10"/>
        <color theme="3"/>
        <rFont val="Arial"/>
        <family val="2"/>
      </rPr>
      <t>QUADRO 6</t>
    </r>
    <r>
      <rPr>
        <sz val="10"/>
        <color theme="3"/>
        <rFont val="Arial"/>
        <family val="2"/>
      </rPr>
      <t xml:space="preserve"> – Número de unidades locais, segundo a organização dos serviços de segurança e de saúde, por localização geográfica (distrito) </t>
    </r>
  </si>
  <si>
    <r>
      <rPr>
        <b/>
        <sz val="10"/>
        <color theme="3"/>
        <rFont val="Arial"/>
        <family val="2"/>
      </rPr>
      <t xml:space="preserve">QUADRO 7 </t>
    </r>
    <r>
      <rPr>
        <sz val="10"/>
        <color theme="3"/>
        <rFont val="Arial"/>
        <family val="2"/>
      </rPr>
      <t>– Número de unidades locais, segundo a natureza da organização dos serviços de segurança e de saúde, por secção de atividade económica</t>
    </r>
  </si>
  <si>
    <r>
      <rPr>
        <b/>
        <sz val="10"/>
        <color theme="3"/>
        <rFont val="Arial"/>
        <family val="2"/>
      </rPr>
      <t>QUADRO 8</t>
    </r>
    <r>
      <rPr>
        <sz val="10"/>
        <color theme="3"/>
        <rFont val="Arial"/>
        <family val="2"/>
      </rPr>
      <t xml:space="preserve"> – Número de unidades locais, segundo a natureza da organização dos serviços de segurança e de saúde, por localização geográfica (distrito) </t>
    </r>
  </si>
  <si>
    <r>
      <rPr>
        <b/>
        <sz val="10"/>
        <color theme="3"/>
        <rFont val="Arial"/>
        <family val="2"/>
      </rPr>
      <t>QUADRO 9</t>
    </r>
    <r>
      <rPr>
        <sz val="10"/>
        <color theme="3"/>
        <rFont val="Arial"/>
        <family val="2"/>
      </rPr>
      <t xml:space="preserve"> – Número de unidades locais, segundo a modalidade da organização dos serviços de segurança e de saúde, por secção de atividade económica</t>
    </r>
  </si>
  <si>
    <r>
      <rPr>
        <b/>
        <sz val="10"/>
        <color theme="3"/>
        <rFont val="Arial"/>
        <family val="2"/>
      </rPr>
      <t xml:space="preserve">QUADRO 10 </t>
    </r>
    <r>
      <rPr>
        <sz val="10"/>
        <color theme="3"/>
        <rFont val="Arial"/>
        <family val="2"/>
      </rPr>
      <t xml:space="preserve">– Número de unidades locais, segundo a modalidade da organização dos serviços de segurança e de saúde, por localização geográfica (distrito) </t>
    </r>
  </si>
  <si>
    <t xml:space="preserve">ATIVIDADE DOS SERVIÇOS DE SEGURANÇA E SAÚDE NO TRABALHO </t>
  </si>
  <si>
    <r>
      <rPr>
        <b/>
        <sz val="10"/>
        <color theme="3"/>
        <rFont val="Arial"/>
        <family val="2"/>
      </rPr>
      <t>QUADRO 11</t>
    </r>
    <r>
      <rPr>
        <sz val="10"/>
        <color theme="3"/>
        <rFont val="Arial"/>
        <family val="2"/>
      </rPr>
      <t xml:space="preserve"> – Número de unidades locais que realizaram programas de prevenção, auditorias e inspeções, segundo o tipo de programa, por secção de atividade económica</t>
    </r>
  </si>
  <si>
    <r>
      <rPr>
        <b/>
        <sz val="10"/>
        <color theme="3"/>
        <rFont val="Arial"/>
        <family val="2"/>
      </rPr>
      <t xml:space="preserve">QUADRO 12 </t>
    </r>
    <r>
      <rPr>
        <sz val="10"/>
        <color theme="3"/>
        <rFont val="Arial"/>
        <family val="2"/>
      </rPr>
      <t>– Número de unidades locais que realizaram programas de prevenção, auditorias e inspeções, segundo o tipo de programa, por localização geográfica (distrito)</t>
    </r>
  </si>
  <si>
    <r>
      <rPr>
        <b/>
        <sz val="10"/>
        <color theme="3"/>
        <rFont val="Arial"/>
        <family val="2"/>
      </rPr>
      <t xml:space="preserve">QUADRO 13 </t>
    </r>
    <r>
      <rPr>
        <sz val="10"/>
        <color theme="3"/>
        <rFont val="Arial"/>
        <family val="2"/>
      </rPr>
      <t>– Número de unidades locais que realizaram ações, segundo o tipo de ação, por secção de atividade económica</t>
    </r>
  </si>
  <si>
    <r>
      <rPr>
        <b/>
        <sz val="10"/>
        <color theme="3"/>
        <rFont val="Arial"/>
        <family val="2"/>
      </rPr>
      <t xml:space="preserve">QUADRO 14 </t>
    </r>
    <r>
      <rPr>
        <sz val="10"/>
        <color theme="3"/>
        <rFont val="Arial"/>
        <family val="2"/>
      </rPr>
      <t>– Número de unidades locais que realizaram ações, segundo o tipo de ação, por localização geográfica (distrito)</t>
    </r>
  </si>
  <si>
    <r>
      <rPr>
        <b/>
        <sz val="10"/>
        <color theme="3"/>
        <rFont val="Arial"/>
        <family val="2"/>
      </rPr>
      <t xml:space="preserve">QUADRO 15 </t>
    </r>
    <r>
      <rPr>
        <sz val="10"/>
        <color theme="3"/>
        <rFont val="Arial"/>
        <family val="2"/>
      </rPr>
      <t>– Número de ações de informação, destinatários, número médio de ações de informação por unidade local e número médio de destinatários por ação de informação, segundo a secção de atividade económica</t>
    </r>
  </si>
  <si>
    <r>
      <rPr>
        <b/>
        <sz val="10"/>
        <color theme="3"/>
        <rFont val="Arial"/>
        <family val="2"/>
      </rPr>
      <t xml:space="preserve">QUADRO 16 </t>
    </r>
    <r>
      <rPr>
        <sz val="10"/>
        <color theme="3"/>
        <rFont val="Arial"/>
        <family val="2"/>
      </rPr>
      <t>– Número de ações de consulta, participantes, número médio de ações de consulta por unidade local e número médio de participantes por ação de consulta, segundo a secção de atividade económica</t>
    </r>
  </si>
  <si>
    <r>
      <rPr>
        <b/>
        <sz val="10"/>
        <color theme="3"/>
        <rFont val="Arial"/>
        <family val="2"/>
      </rPr>
      <t xml:space="preserve">QUADRO 17 </t>
    </r>
    <r>
      <rPr>
        <sz val="10"/>
        <color theme="3"/>
        <rFont val="Arial"/>
        <family val="2"/>
      </rPr>
      <t>– Número de ações de formação, participantes, número médio de ações de formação por unidade local e número médio de participantes por ação de formação, segundo a secção de atividade económica</t>
    </r>
  </si>
  <si>
    <r>
      <rPr>
        <b/>
        <sz val="10"/>
        <color theme="3"/>
        <rFont val="Arial"/>
        <family val="2"/>
      </rPr>
      <t xml:space="preserve">QUADRO 18 </t>
    </r>
    <r>
      <rPr>
        <sz val="10"/>
        <color theme="3"/>
        <rFont val="Arial"/>
        <family val="2"/>
      </rPr>
      <t>– Número de ações de informação, destinatários, número médio de ações de informação por unidade local e número médio de destinatários por ação de informação, segundo a localização geográfica (distrito)</t>
    </r>
  </si>
  <si>
    <r>
      <rPr>
        <b/>
        <sz val="10"/>
        <color theme="3"/>
        <rFont val="Arial"/>
        <family val="2"/>
      </rPr>
      <t>QUADRO 19</t>
    </r>
    <r>
      <rPr>
        <sz val="10"/>
        <color theme="3"/>
        <rFont val="Arial"/>
        <family val="2"/>
      </rPr>
      <t xml:space="preserve"> – Número de ações de consulta, participantes, número médio de ações de consulta por unidade local e número médio de participantes por ação de consulta, segundo a localização geográfica (distrito) </t>
    </r>
  </si>
  <si>
    <r>
      <rPr>
        <b/>
        <sz val="10"/>
        <color theme="3"/>
        <rFont val="Arial"/>
        <family val="2"/>
      </rPr>
      <t xml:space="preserve">QUADRO 20 </t>
    </r>
    <r>
      <rPr>
        <sz val="10"/>
        <color theme="3"/>
        <rFont val="Arial"/>
        <family val="2"/>
      </rPr>
      <t>– Número de ações de formação, participantes, número médio de ações de formação por unidade local e número médio de participantes por ação de formação, segundo a localização geográfica (distrito)</t>
    </r>
  </si>
  <si>
    <r>
      <rPr>
        <b/>
        <sz val="10"/>
        <color theme="3"/>
        <rFont val="Arial"/>
        <family val="2"/>
      </rPr>
      <t xml:space="preserve">QUADRO 21 </t>
    </r>
    <r>
      <rPr>
        <sz val="10"/>
        <color theme="3"/>
        <rFont val="Arial"/>
        <family val="2"/>
      </rPr>
      <t>– Número de ações de informação, segundo a situação contemplada, por secção de atividade económica</t>
    </r>
  </si>
  <si>
    <r>
      <rPr>
        <b/>
        <sz val="10"/>
        <color theme="3"/>
        <rFont val="Arial"/>
        <family val="2"/>
      </rPr>
      <t>QUADRO 22</t>
    </r>
    <r>
      <rPr>
        <sz val="10"/>
        <color theme="3"/>
        <rFont val="Arial"/>
        <family val="2"/>
      </rPr>
      <t xml:space="preserve"> – Número de ações de informação, segundo a situação contemplada, por localização geográfica (distrito) </t>
    </r>
  </si>
  <si>
    <r>
      <rPr>
        <b/>
        <sz val="10"/>
        <color theme="3"/>
        <rFont val="Arial"/>
        <family val="2"/>
      </rPr>
      <t xml:space="preserve">QUADRO 23 </t>
    </r>
    <r>
      <rPr>
        <sz val="10"/>
        <color theme="3"/>
        <rFont val="Arial"/>
        <family val="2"/>
      </rPr>
      <t>– Número de ações de consulta, segundo a razão da consulta, por secção de atividade económica</t>
    </r>
  </si>
  <si>
    <r>
      <rPr>
        <b/>
        <sz val="10"/>
        <color theme="3"/>
        <rFont val="Arial"/>
        <family val="2"/>
      </rPr>
      <t>QUADRO 24</t>
    </r>
    <r>
      <rPr>
        <sz val="10"/>
        <color theme="3"/>
        <rFont val="Arial"/>
        <family val="2"/>
      </rPr>
      <t xml:space="preserve"> – Número de ações de consulta, segundo a razão da consulta, por localização geográfica (distrito) </t>
    </r>
  </si>
  <si>
    <r>
      <rPr>
        <b/>
        <sz val="10"/>
        <color theme="3"/>
        <rFont val="Arial"/>
        <family val="2"/>
      </rPr>
      <t>QUADRO 25</t>
    </r>
    <r>
      <rPr>
        <sz val="10"/>
        <color theme="3"/>
        <rFont val="Arial"/>
        <family val="2"/>
      </rPr>
      <t xml:space="preserve"> – Número de ações de formação, segundo o tema da formação, por secção de atividade económica</t>
    </r>
  </si>
  <si>
    <r>
      <rPr>
        <b/>
        <sz val="10"/>
        <color theme="3"/>
        <rFont val="Arial"/>
        <family val="2"/>
      </rPr>
      <t>QUADRO 26</t>
    </r>
    <r>
      <rPr>
        <sz val="10"/>
        <color theme="3"/>
        <rFont val="Arial"/>
        <family val="2"/>
      </rPr>
      <t xml:space="preserve"> – Número de ações de formação, segundo o tema da formação, por localização geográfica (distrito) </t>
    </r>
  </si>
  <si>
    <r>
      <rPr>
        <b/>
        <sz val="10"/>
        <color theme="3"/>
        <rFont val="Arial"/>
        <family val="2"/>
      </rPr>
      <t>QUADRO 27</t>
    </r>
    <r>
      <rPr>
        <sz val="10"/>
        <color theme="3"/>
        <rFont val="Arial"/>
        <family val="2"/>
      </rPr>
      <t xml:space="preserve"> – Número de unidades locais que identificaram fatores de risco, segundo o fator, por secção de atividade económica</t>
    </r>
  </si>
  <si>
    <r>
      <rPr>
        <b/>
        <sz val="10"/>
        <color theme="3"/>
        <rFont val="Arial"/>
        <family val="2"/>
      </rPr>
      <t>QUADRO 28</t>
    </r>
    <r>
      <rPr>
        <sz val="10"/>
        <color theme="3"/>
        <rFont val="Arial"/>
        <family val="2"/>
      </rPr>
      <t xml:space="preserve"> – Número de unidades locais que identificaram fatores de risco, segundo o fator, por localização geográfica (distrito) </t>
    </r>
  </si>
  <si>
    <r>
      <rPr>
        <b/>
        <sz val="10"/>
        <color theme="3"/>
        <rFont val="Arial"/>
        <family val="2"/>
      </rPr>
      <t>QUADRO 29</t>
    </r>
    <r>
      <rPr>
        <sz val="10"/>
        <color theme="3"/>
        <rFont val="Arial"/>
        <family val="2"/>
      </rPr>
      <t xml:space="preserve"> – Número de trabalhadores expostos a fatores de risco e número de avaliações efetuadas, segundo o fator, por secção de atividade económica</t>
    </r>
  </si>
  <si>
    <r>
      <rPr>
        <b/>
        <sz val="10"/>
        <color theme="3"/>
        <rFont val="Arial"/>
        <family val="2"/>
      </rPr>
      <t>QUADRO 30</t>
    </r>
    <r>
      <rPr>
        <sz val="10"/>
        <color theme="3"/>
        <rFont val="Arial"/>
        <family val="2"/>
      </rPr>
      <t xml:space="preserve"> – Número de trabalhadores expostos a fatores de risco e número de avaliações efetuadas, segundo o fator, por localização geográfica (distrito) </t>
    </r>
  </si>
  <si>
    <r>
      <rPr>
        <b/>
        <sz val="10"/>
        <color theme="3"/>
        <rFont val="Arial"/>
        <family val="2"/>
      </rPr>
      <t xml:space="preserve">QUADRO 31 </t>
    </r>
    <r>
      <rPr>
        <sz val="10"/>
        <color theme="3"/>
        <rFont val="Arial"/>
        <family val="2"/>
      </rPr>
      <t>– Número de unidades locais que identificaram fatores de risco físico, segundo o agente, por secção de atividade económica</t>
    </r>
  </si>
  <si>
    <r>
      <rPr>
        <b/>
        <sz val="10"/>
        <color theme="3"/>
        <rFont val="Arial"/>
        <family val="2"/>
      </rPr>
      <t>QUADRO 32</t>
    </r>
    <r>
      <rPr>
        <sz val="10"/>
        <color theme="3"/>
        <rFont val="Arial"/>
        <family val="2"/>
      </rPr>
      <t xml:space="preserve"> – Número de unidades locais que identificaram fatores de risco físico, segundo o agente, por localização geográfica (distrito)</t>
    </r>
  </si>
  <si>
    <r>
      <rPr>
        <b/>
        <sz val="10"/>
        <color theme="3"/>
        <rFont val="Arial"/>
        <family val="2"/>
      </rPr>
      <t xml:space="preserve">QUADRO 33 </t>
    </r>
    <r>
      <rPr>
        <sz val="10"/>
        <color theme="3"/>
        <rFont val="Arial"/>
        <family val="2"/>
      </rPr>
      <t>– Número de unidades locais que identificaram fatores de risco químico, segundo os agentes mais frequentes, por secção de atividade económica</t>
    </r>
  </si>
  <si>
    <r>
      <rPr>
        <b/>
        <sz val="10"/>
        <color theme="3"/>
        <rFont val="Arial"/>
        <family val="2"/>
      </rPr>
      <t xml:space="preserve">QUADRO 34 </t>
    </r>
    <r>
      <rPr>
        <sz val="10"/>
        <color theme="3"/>
        <rFont val="Arial"/>
        <family val="2"/>
      </rPr>
      <t xml:space="preserve">– Número de unidades locais que identificaram fatores de risco químico, segundo os agentes mais frequentes, por localização geográfica (distrito) </t>
    </r>
  </si>
  <si>
    <r>
      <rPr>
        <b/>
        <sz val="10"/>
        <color theme="3"/>
        <rFont val="Arial"/>
        <family val="2"/>
      </rPr>
      <t>QUADRO 35</t>
    </r>
    <r>
      <rPr>
        <sz val="10"/>
        <color theme="3"/>
        <rFont val="Arial"/>
        <family val="2"/>
      </rPr>
      <t xml:space="preserve"> – Número de unidades locais que identificaram fatores de risco biológico, segundo o grupo a que os agentes pertencem, por secção de atividade económica</t>
    </r>
  </si>
  <si>
    <r>
      <rPr>
        <b/>
        <sz val="10"/>
        <color theme="3"/>
        <rFont val="Arial"/>
        <family val="2"/>
      </rPr>
      <t xml:space="preserve">QUADRO 36 </t>
    </r>
    <r>
      <rPr>
        <sz val="10"/>
        <color theme="3"/>
        <rFont val="Arial"/>
        <family val="2"/>
      </rPr>
      <t xml:space="preserve">– Número de unidades locais que identificaram fatores de risco biológico, segundo o grupo a que os agentes pertencem, por localização geográfica (distrito) </t>
    </r>
  </si>
  <si>
    <r>
      <rPr>
        <b/>
        <sz val="10"/>
        <color theme="3"/>
        <rFont val="Arial"/>
        <family val="2"/>
      </rPr>
      <t>QUADRO 37</t>
    </r>
    <r>
      <rPr>
        <sz val="10"/>
        <color theme="3"/>
        <rFont val="Arial"/>
        <family val="2"/>
      </rPr>
      <t xml:space="preserve"> – Número de unidades locais que identificaram fatores de risco biológico, segundo os agentes mais frequentes, por secção de atividade económica</t>
    </r>
  </si>
  <si>
    <r>
      <rPr>
        <b/>
        <sz val="10"/>
        <color theme="3"/>
        <rFont val="Arial"/>
        <family val="2"/>
      </rPr>
      <t xml:space="preserve">QUADRO 38 </t>
    </r>
    <r>
      <rPr>
        <sz val="10"/>
        <color theme="3"/>
        <rFont val="Arial"/>
        <family val="2"/>
      </rPr>
      <t xml:space="preserve">– Número de unidades locais que identificaram fatores de risco biológico, segundo os agentes mais frequentes, por localização geográfica (distrito) </t>
    </r>
  </si>
  <si>
    <r>
      <rPr>
        <b/>
        <sz val="10"/>
        <color theme="3"/>
        <rFont val="Arial"/>
        <family val="2"/>
      </rPr>
      <t>QUADRO 39</t>
    </r>
    <r>
      <rPr>
        <sz val="10"/>
        <color theme="3"/>
        <rFont val="Arial"/>
        <family val="2"/>
      </rPr>
      <t xml:space="preserve"> – Número de unidades locais que identificaram fatores de risco relacionados com a atividade, capazes de originar alterações do sistema músculo-esquelético, segundo o agente, por secção de atividade económica</t>
    </r>
  </si>
  <si>
    <r>
      <rPr>
        <b/>
        <sz val="10"/>
        <color theme="3"/>
        <rFont val="Arial"/>
        <family val="2"/>
      </rPr>
      <t xml:space="preserve">QUADRO 40 </t>
    </r>
    <r>
      <rPr>
        <sz val="10"/>
        <color theme="3"/>
        <rFont val="Arial"/>
        <family val="2"/>
      </rPr>
      <t xml:space="preserve">– Número de unidades locais que identificaram fatores de risco relacionados com a atividade, capazes de originar alterações do sistema músculo-esquelético, segundo o agente, por localização geográfica (distrito) </t>
    </r>
  </si>
  <si>
    <r>
      <rPr>
        <b/>
        <sz val="10"/>
        <color theme="3"/>
        <rFont val="Arial"/>
        <family val="2"/>
      </rPr>
      <t xml:space="preserve">QUADRO 41 </t>
    </r>
    <r>
      <rPr>
        <sz val="10"/>
        <color theme="3"/>
        <rFont val="Arial"/>
        <family val="2"/>
      </rPr>
      <t>– Número de unidades locais que identificaram fatores de risco psicossociais e organizacionais, segundo o agente, por secção de atividade económica</t>
    </r>
  </si>
  <si>
    <r>
      <rPr>
        <b/>
        <sz val="10"/>
        <color theme="3"/>
        <rFont val="Arial"/>
        <family val="2"/>
      </rPr>
      <t>QUADRO 42</t>
    </r>
    <r>
      <rPr>
        <sz val="10"/>
        <color theme="3"/>
        <rFont val="Arial"/>
        <family val="2"/>
      </rPr>
      <t xml:space="preserve"> – Número de unidades locais que identificaram fatores de risco psicossociais e organizacionais, segundo o agente, por localização geográfica (distrito) </t>
    </r>
  </si>
  <si>
    <r>
      <rPr>
        <b/>
        <sz val="10"/>
        <color theme="3"/>
        <rFont val="Arial"/>
        <family val="2"/>
      </rPr>
      <t>QUADRO 43</t>
    </r>
    <r>
      <rPr>
        <sz val="10"/>
        <color theme="3"/>
        <rFont val="Arial"/>
        <family val="2"/>
      </rPr>
      <t xml:space="preserve"> – Número de unidades locais que identificaram outros fatores de risco, segundo o agente, por secção de atividade económica</t>
    </r>
  </si>
  <si>
    <r>
      <rPr>
        <b/>
        <sz val="10"/>
        <color theme="3"/>
        <rFont val="Arial"/>
        <family val="2"/>
      </rPr>
      <t>QUADRO 44</t>
    </r>
    <r>
      <rPr>
        <sz val="10"/>
        <color theme="3"/>
        <rFont val="Arial"/>
        <family val="2"/>
      </rPr>
      <t xml:space="preserve"> – Número de unidades locais que identificaram outros fatores de risco, segundo o agente, por localização geográfica (distrito) </t>
    </r>
  </si>
  <si>
    <t xml:space="preserve">PROMOÇÃO E VIGILÂNCIA DA SAÚDE </t>
  </si>
  <si>
    <r>
      <rPr>
        <b/>
        <sz val="10"/>
        <color theme="3"/>
        <rFont val="Arial"/>
        <family val="2"/>
      </rPr>
      <t>QUADRO 45</t>
    </r>
    <r>
      <rPr>
        <sz val="10"/>
        <color theme="3"/>
        <rFont val="Arial"/>
        <family val="2"/>
      </rPr>
      <t xml:space="preserve"> – Número de unidades locais que realizaram exames/ações, segundo o tipo de exame/ação, por secção de atividade económica</t>
    </r>
  </si>
  <si>
    <r>
      <rPr>
        <b/>
        <sz val="10"/>
        <color theme="3"/>
        <rFont val="Arial"/>
        <family val="2"/>
      </rPr>
      <t>QUADRO 46</t>
    </r>
    <r>
      <rPr>
        <sz val="10"/>
        <color theme="3"/>
        <rFont val="Arial"/>
        <family val="2"/>
      </rPr>
      <t xml:space="preserve"> – Número de unidades locais que realizaram exames/ações, segundo o tipo de exame/ação, por localização geográfica (distrito) </t>
    </r>
  </si>
  <si>
    <r>
      <rPr>
        <b/>
        <sz val="10"/>
        <color theme="3"/>
        <rFont val="Arial"/>
        <family val="2"/>
      </rPr>
      <t xml:space="preserve">QUADRO 47 </t>
    </r>
    <r>
      <rPr>
        <sz val="10"/>
        <color theme="3"/>
        <rFont val="Arial"/>
        <family val="2"/>
      </rPr>
      <t>– Número de exames ou ações realizadas, segundo o tipo, por secção de atividade económica</t>
    </r>
  </si>
  <si>
    <r>
      <rPr>
        <b/>
        <sz val="10"/>
        <color theme="3"/>
        <rFont val="Arial"/>
        <family val="2"/>
      </rPr>
      <t xml:space="preserve">QUADRO 48 </t>
    </r>
    <r>
      <rPr>
        <sz val="10"/>
        <color theme="3"/>
        <rFont val="Arial"/>
        <family val="2"/>
      </rPr>
      <t xml:space="preserve">– Número de exames ou ações realizadas, segundo o tipo, por localização geográfica (distrito) </t>
    </r>
  </si>
  <si>
    <r>
      <rPr>
        <b/>
        <sz val="10"/>
        <color theme="3"/>
        <rFont val="Arial"/>
        <family val="2"/>
      </rPr>
      <t>QUADRO 49</t>
    </r>
    <r>
      <rPr>
        <sz val="10"/>
        <color theme="3"/>
        <rFont val="Arial"/>
        <family val="2"/>
      </rPr>
      <t xml:space="preserve"> – Número de exames ocasionais realizados, segundo a razão para a sua realização, por secção de atividade económica</t>
    </r>
  </si>
  <si>
    <r>
      <rPr>
        <b/>
        <sz val="10"/>
        <color theme="3"/>
        <rFont val="Arial"/>
        <family val="2"/>
      </rPr>
      <t>QUADRO 50</t>
    </r>
    <r>
      <rPr>
        <sz val="10"/>
        <color theme="3"/>
        <rFont val="Arial"/>
        <family val="2"/>
      </rPr>
      <t xml:space="preserve"> – Número de exames ocasionais realizados, segundo a razão para a sua realização, por localização geográfica (distrito) </t>
    </r>
  </si>
  <si>
    <r>
      <rPr>
        <b/>
        <sz val="10"/>
        <color theme="3"/>
        <rFont val="Arial"/>
        <family val="2"/>
      </rPr>
      <t xml:space="preserve">QUADRO 51 </t>
    </r>
    <r>
      <rPr>
        <sz val="10"/>
        <color theme="3"/>
        <rFont val="Arial"/>
        <family val="2"/>
      </rPr>
      <t>– Número de exames complementares realizados, segundo o tipo de exame, por secção de atividade económica</t>
    </r>
  </si>
  <si>
    <r>
      <rPr>
        <b/>
        <sz val="10"/>
        <color theme="3"/>
        <rFont val="Arial"/>
        <family val="2"/>
      </rPr>
      <t xml:space="preserve">QUADRO 52 </t>
    </r>
    <r>
      <rPr>
        <sz val="10"/>
        <color theme="3"/>
        <rFont val="Arial"/>
        <family val="2"/>
      </rPr>
      <t>– Número de exames complementares realizados, segundo o tipo de exame, por localização geográfica (distrito)</t>
    </r>
  </si>
  <si>
    <r>
      <rPr>
        <b/>
        <sz val="10"/>
        <color theme="3"/>
        <rFont val="Arial"/>
        <family val="2"/>
      </rPr>
      <t>QUADRO 53</t>
    </r>
    <r>
      <rPr>
        <sz val="10"/>
        <color theme="3"/>
        <rFont val="Arial"/>
        <family val="2"/>
      </rPr>
      <t xml:space="preserve"> – Número de ações de imunização realizadas, segundo a vacina, por secção de atividade económica</t>
    </r>
  </si>
  <si>
    <r>
      <rPr>
        <b/>
        <sz val="10"/>
        <color theme="3"/>
        <rFont val="Arial"/>
        <family val="2"/>
      </rPr>
      <t>QUADRO 54</t>
    </r>
    <r>
      <rPr>
        <sz val="10"/>
        <color theme="3"/>
        <rFont val="Arial"/>
        <family val="2"/>
      </rPr>
      <t xml:space="preserve"> – Número de ações de imunização realizadas, segundo a vacina, por localização geográfica (distrito) </t>
    </r>
  </si>
  <si>
    <r>
      <rPr>
        <b/>
        <sz val="10"/>
        <color theme="3"/>
        <rFont val="Arial"/>
        <family val="2"/>
      </rPr>
      <t xml:space="preserve">QUADRO 55 </t>
    </r>
    <r>
      <rPr>
        <sz val="10"/>
        <color theme="3"/>
        <rFont val="Arial"/>
        <family val="2"/>
      </rPr>
      <t>– Número de atividades desenvolvidas na promoção da saúde no trabalho, segundo a atividade desenvolvida, por secção de atividade económica</t>
    </r>
  </si>
  <si>
    <r>
      <rPr>
        <b/>
        <sz val="10"/>
        <color theme="3"/>
        <rFont val="Arial"/>
        <family val="2"/>
      </rPr>
      <t>QUADRO 56</t>
    </r>
    <r>
      <rPr>
        <sz val="10"/>
        <color theme="3"/>
        <rFont val="Arial"/>
        <family val="2"/>
      </rPr>
      <t xml:space="preserve"> – Número de atividades desenvolvidas na promoção da saúde no trabalho, segundo a atividade desenvolvida, por localização geográfica (distrito)</t>
    </r>
  </si>
  <si>
    <t>ACIDENTES DE TRABALHO</t>
  </si>
  <si>
    <r>
      <rPr>
        <b/>
        <sz val="10"/>
        <color theme="3"/>
        <rFont val="Arial"/>
        <family val="2"/>
      </rPr>
      <t>QUADRO 57</t>
    </r>
    <r>
      <rPr>
        <sz val="10"/>
        <color theme="3"/>
        <rFont val="Arial"/>
        <family val="2"/>
      </rPr>
      <t xml:space="preserve"> – Número de acidentes de trabalho não mortais e correspondentes dias de trabalho perdidos, segundo o escalão de duração da baixa, por secção de atividade económica - Total</t>
    </r>
  </si>
  <si>
    <r>
      <rPr>
        <b/>
        <sz val="10"/>
        <color theme="3"/>
        <rFont val="Arial"/>
        <family val="2"/>
      </rPr>
      <t>QUADRO 58</t>
    </r>
    <r>
      <rPr>
        <sz val="10"/>
        <color theme="3"/>
        <rFont val="Arial"/>
        <family val="2"/>
      </rPr>
      <t xml:space="preserve"> – Número de acidentes de trabalho não mortais e correspondentes dias de trabalho perdidos, segundo o escalão de duração da baixa, por localização geográfica (distrito) - Total</t>
    </r>
  </si>
  <si>
    <r>
      <rPr>
        <b/>
        <sz val="10"/>
        <color theme="3"/>
        <rFont val="Arial"/>
        <family val="2"/>
      </rPr>
      <t>QUADRO 59</t>
    </r>
    <r>
      <rPr>
        <sz val="10"/>
        <color theme="3"/>
        <rFont val="Arial"/>
        <family val="2"/>
      </rPr>
      <t xml:space="preserve"> – Número de acidentes de trabalho não mortais e correspondentes dias de trabalho perdidos, por secção de atividade económica - Homens</t>
    </r>
  </si>
  <si>
    <r>
      <rPr>
        <b/>
        <sz val="10"/>
        <color theme="3"/>
        <rFont val="Arial"/>
        <family val="2"/>
      </rPr>
      <t>QUADRO 60</t>
    </r>
    <r>
      <rPr>
        <sz val="10"/>
        <color theme="3"/>
        <rFont val="Arial"/>
        <family val="2"/>
      </rPr>
      <t xml:space="preserve"> – Número de acidentes de trabalho não mortais e correspondentes dias de trabalho perdidos, por localização geográfica (distrito) - Homens</t>
    </r>
  </si>
  <si>
    <r>
      <rPr>
        <b/>
        <sz val="10"/>
        <color theme="3"/>
        <rFont val="Arial"/>
        <family val="2"/>
      </rPr>
      <t>QUADRO 61</t>
    </r>
    <r>
      <rPr>
        <sz val="10"/>
        <color theme="3"/>
        <rFont val="Arial"/>
        <family val="2"/>
      </rPr>
      <t xml:space="preserve"> – Número de acidentes de trabalho não mortais e correspondentes dias de trabalho perdidos, por secção de atividade económica - Mulheres</t>
    </r>
  </si>
  <si>
    <r>
      <rPr>
        <b/>
        <sz val="10"/>
        <color theme="3"/>
        <rFont val="Arial"/>
        <family val="2"/>
      </rPr>
      <t>QUADRO 62</t>
    </r>
    <r>
      <rPr>
        <sz val="10"/>
        <color theme="3"/>
        <rFont val="Arial"/>
        <family val="2"/>
      </rPr>
      <t xml:space="preserve"> – Número de acidentes de trabalho não mortais e correspondentes dias de trabalho perdidos, por localização geográfica (distrito) - Mulheres</t>
    </r>
  </si>
  <si>
    <r>
      <rPr>
        <b/>
        <sz val="10"/>
        <color theme="3"/>
        <rFont val="Arial"/>
        <family val="2"/>
      </rPr>
      <t>QUADRO 63</t>
    </r>
    <r>
      <rPr>
        <sz val="10"/>
        <color theme="3"/>
        <rFont val="Arial"/>
        <family val="2"/>
      </rPr>
      <t xml:space="preserve"> – Número de acidentes de trabalho mortais e não mortais, segundo a relação contratual do sinistrado, por secção de atividade económica</t>
    </r>
  </si>
  <si>
    <r>
      <rPr>
        <b/>
        <sz val="10"/>
        <color theme="3"/>
        <rFont val="Arial"/>
        <family val="2"/>
      </rPr>
      <t>QUADRO 64</t>
    </r>
    <r>
      <rPr>
        <sz val="10"/>
        <color theme="3"/>
        <rFont val="Arial"/>
        <family val="2"/>
      </rPr>
      <t xml:space="preserve"> – Número de acidentes de trabalho mortais e não mortais, segundo a relação contratual do sinistrado, por localização geográfica (distrito) </t>
    </r>
  </si>
  <si>
    <r>
      <rPr>
        <b/>
        <sz val="10"/>
        <color theme="3"/>
        <rFont val="Arial"/>
        <family val="2"/>
      </rPr>
      <t>QUADRO 65</t>
    </r>
    <r>
      <rPr>
        <sz val="10"/>
        <color theme="3"/>
        <rFont val="Arial"/>
        <family val="2"/>
      </rPr>
      <t xml:space="preserve"> – Taxa de incidência do total de acidentes de trabalho e dos acidentes mortais, segundo a secção de atividade económica da unidade local à qual o sinistrado está afeto</t>
    </r>
  </si>
  <si>
    <r>
      <rPr>
        <b/>
        <sz val="10"/>
        <color theme="3"/>
        <rFont val="Arial"/>
        <family val="2"/>
      </rPr>
      <t>QUADRO 66</t>
    </r>
    <r>
      <rPr>
        <sz val="10"/>
        <color theme="3"/>
        <rFont val="Arial"/>
        <family val="2"/>
      </rPr>
      <t xml:space="preserve"> – Taxa de incidência do total de acidentes de trabalho e dos acidentes mortais, segundo a localização geográfica (distrito) da unidade local à qual o sinistrado está afeto</t>
    </r>
  </si>
  <si>
    <r>
      <rPr>
        <b/>
        <sz val="10"/>
        <color theme="3"/>
        <rFont val="Arial"/>
        <family val="2"/>
      </rPr>
      <t>QUADRO 67</t>
    </r>
    <r>
      <rPr>
        <sz val="10"/>
        <color theme="3"/>
        <rFont val="Arial"/>
        <family val="2"/>
      </rPr>
      <t xml:space="preserve"> – Taxas de frequência e de gravidade do total de acidentes de trabalho, segundo a secção de atividade económica da unidade local à qual o sinistrado está afeto</t>
    </r>
  </si>
  <si>
    <r>
      <rPr>
        <b/>
        <sz val="10"/>
        <color theme="3"/>
        <rFont val="Arial"/>
        <family val="2"/>
      </rPr>
      <t xml:space="preserve">QUADRO 68 </t>
    </r>
    <r>
      <rPr>
        <sz val="10"/>
        <color theme="3"/>
        <rFont val="Arial"/>
        <family val="2"/>
      </rPr>
      <t>– Taxas de frequência e de gravidade do total de acidentes de trabalho, segundo a localização geográfica (distrito) da unidade local à qual o sinistrado está afeto</t>
    </r>
  </si>
  <si>
    <t>Misturas</t>
  </si>
  <si>
    <t>Taxa de Gravidade</t>
  </si>
  <si>
    <t>Comum</t>
  </si>
  <si>
    <t>COMÉRCIO P/GROSSO E A RETALHO; REPARAÇÃO VEÍCULOS AUTO. E MOT.</t>
  </si>
  <si>
    <t>ATIV. DE INFORM. E COMUNICAÇÃO</t>
  </si>
  <si>
    <t>ATIV. ADMIN. E DOS SERV. DE APOIO</t>
  </si>
  <si>
    <t>N.º de Unidades Locais</t>
  </si>
  <si>
    <t>N.º de dias de trabalho perdidos</t>
  </si>
  <si>
    <t>N.º de acidentes</t>
  </si>
  <si>
    <t xml:space="preserve">N.º de trab. </t>
  </si>
  <si>
    <t>N.º de avaliações</t>
  </si>
  <si>
    <t>N.º de ações</t>
  </si>
  <si>
    <t>N.º de participantes</t>
  </si>
  <si>
    <t>N.º médio de ações por UL</t>
  </si>
  <si>
    <t>N.º médio de participantes por ação</t>
  </si>
  <si>
    <t>N.º de destinatários</t>
  </si>
  <si>
    <t>N.º médio de destinatários por ação</t>
  </si>
  <si>
    <t xml:space="preserve">N.º de trabalhadores </t>
  </si>
  <si>
    <t>N.º de trabalhadores</t>
  </si>
  <si>
    <r>
      <t>Desig. de trab. resp. pelas ativ. de 1.</t>
    </r>
    <r>
      <rPr>
        <vertAlign val="superscript"/>
        <sz val="8"/>
        <rFont val="Arial"/>
        <family val="2"/>
      </rPr>
      <t>os</t>
    </r>
    <r>
      <rPr>
        <sz val="8"/>
        <rFont val="Arial"/>
        <family val="2"/>
      </rPr>
      <t xml:space="preserve"> socorros, comb.a incêndios e evac.de trab.</t>
    </r>
  </si>
  <si>
    <r>
      <t>Desig. de trab. resp. pelas ativ. de 1.</t>
    </r>
    <r>
      <rPr>
        <vertAlign val="superscript"/>
        <sz val="8"/>
        <rFont val="Arial"/>
        <family val="2"/>
      </rPr>
      <t>os</t>
    </r>
    <r>
      <rPr>
        <sz val="8"/>
        <rFont val="Arial"/>
        <family val="2"/>
      </rPr>
      <t xml:space="preserve"> socorros, comb. a incêndios e evac. de trab.</t>
    </r>
  </si>
  <si>
    <t>Relacionado com a atividade, capaz de originar alterações do sistema músculo-
-esquelético</t>
  </si>
  <si>
    <t>Trabalho monótono/repetitivo</t>
  </si>
  <si>
    <t>Ausência de capacidade/possib. de decisão ou cont. sobre o trab.</t>
  </si>
  <si>
    <t>* Ocorridos com trabalhadores vinculados e a trabalhar na unidade local (estabelecimento).</t>
  </si>
  <si>
    <r>
      <rPr>
        <b/>
        <vertAlign val="superscript"/>
        <sz val="8"/>
        <rFont val="Arial"/>
        <family val="2"/>
      </rPr>
      <t xml:space="preserve">(1) </t>
    </r>
    <r>
      <rPr>
        <sz val="8"/>
        <rFont val="Arial"/>
        <family val="2"/>
      </rPr>
      <t>Ocorridos com trabalhadores vinculados e a trabalhar na unidade local (estabelecimento).</t>
    </r>
  </si>
  <si>
    <r>
      <rPr>
        <b/>
        <vertAlign val="superscript"/>
        <sz val="8"/>
        <rFont val="Arial"/>
        <family val="2"/>
      </rPr>
      <t xml:space="preserve"> (1) </t>
    </r>
    <r>
      <rPr>
        <sz val="8"/>
        <rFont val="Arial"/>
        <family val="2"/>
      </rPr>
      <t>Ocorridos com trabalhadores vinculados e a trabalhar na unidade local (estabelecimento).</t>
    </r>
  </si>
  <si>
    <t xml:space="preserve">Taxa de Frequência </t>
  </si>
  <si>
    <t>NÚMERO DE  UNIDADES LOCAIS QUE IDENTIFICARAM FATORES DE RISCO RELACIONADOS COM A ATIVIDADE, CAPAZES DE ORIGINAR ALTERAÇÕES DO SISTEMA MÚSCULO-ESQUELÉTICO, SEGUNDO O AGENTE, POR SECÇÃO DE ATIVIDADE ECONÓMICA</t>
  </si>
  <si>
    <t xml:space="preserve">PORTALEGRE </t>
  </si>
  <si>
    <t>Ação de informação e sensibilização sobre a COVID-19</t>
  </si>
  <si>
    <t>Plano de contingência da COVID-19</t>
  </si>
  <si>
    <t>COVID-19 - Medidas de prevenção e proteção</t>
  </si>
  <si>
    <t xml:space="preserve">Coronavírus da síndrome respiratória aguda grave 2 (SARS-CoV-2) </t>
  </si>
  <si>
    <t xml:space="preserve">Covid-19 - Testes PCR </t>
  </si>
  <si>
    <t>Covid-19 - Testes rápidos de antigénio (TRAg)</t>
  </si>
  <si>
    <t>Covid-19 -Testes serológicos</t>
  </si>
  <si>
    <t>COVID -19</t>
  </si>
  <si>
    <t>Ações dirigidas a trabalhadores em teletrabalho</t>
  </si>
  <si>
    <t>Ações de saúde e bem-estar no contexto da COVID -19</t>
  </si>
  <si>
    <t>Vírus da hepatite B</t>
  </si>
  <si>
    <t>NÚMERO DE ATIVIDADES DESENVOLVIDAS NA PROMOÇÃO DA SAÚDE NO TRABALHO, SEGUNDO A ATIVIDADE DESENVOLVIDA, POR SECÇÃO DE ATIVIDADE ECONÓMICA</t>
  </si>
  <si>
    <t>NÚMERO DE ATIVIDADES DESENVOLVIDAS NA PROMOÇÃO DA SAÚDE NO TRABALHO, SEGUNDO A ATIVIDADE DESENVOLVIDA, POR LOCALIZAÇÃO GEOGRÁFICA (DISTRITO)</t>
  </si>
  <si>
    <t>NÚMERO DE AÇÕES DE IMUNIZAÇÃO REALIZADAS, SEGUNDO A VACINA, POR LOCALIZAÇÃO GEOGRÁFICA (DISTRITO)</t>
  </si>
  <si>
    <t>NÚMERO DE AÇÕES DE IMUNIZAÇÃO REALIZADAS, SEGUNDO A VACINA, POR SECÇÃO DE ATIVIDADE ECONÓMICA</t>
  </si>
  <si>
    <t/>
  </si>
  <si>
    <t>Soma</t>
  </si>
  <si>
    <t>CAE_Secção</t>
  </si>
  <si>
    <t>A</t>
  </si>
  <si>
    <t>NUM_HORAS_TRAB</t>
  </si>
  <si>
    <t>distrito</t>
  </si>
  <si>
    <t>Aveiro</t>
  </si>
  <si>
    <t>Beja</t>
  </si>
  <si>
    <t>Braga</t>
  </si>
  <si>
    <t>Bragança</t>
  </si>
  <si>
    <t>Castelo Branco</t>
  </si>
  <si>
    <t>Coimbra</t>
  </si>
  <si>
    <t>Évora</t>
  </si>
  <si>
    <t>Faro</t>
  </si>
  <si>
    <t>Guarda</t>
  </si>
  <si>
    <t>Leiria</t>
  </si>
  <si>
    <t>Lisboa</t>
  </si>
  <si>
    <t>Portalegre</t>
  </si>
  <si>
    <t>Porto</t>
  </si>
  <si>
    <t>Santarém</t>
  </si>
  <si>
    <t>Setúbal</t>
  </si>
  <si>
    <t>Viana do Castelo</t>
  </si>
  <si>
    <t>Vila Real</t>
  </si>
  <si>
    <t>Viseu</t>
  </si>
  <si>
    <t>Para o QUADRO 67</t>
  </si>
  <si>
    <t>Para o QUADRO 68</t>
  </si>
  <si>
    <t>Indústrias alimentares</t>
  </si>
  <si>
    <t>Indústria das bebidas</t>
  </si>
  <si>
    <t>Indústria do tabaco</t>
  </si>
  <si>
    <t xml:space="preserve">Fabricação de têxteis </t>
  </si>
  <si>
    <t>Indústria do vestuário</t>
  </si>
  <si>
    <t>Indústria do couro e dos produtos do couro</t>
  </si>
  <si>
    <t>Ind. mad. e cortiça e suas obras, exc. mobil.; fabr. cest.e espart.</t>
  </si>
  <si>
    <t>Fabricação de pasta, de papel, de cartão e seus artigos</t>
  </si>
  <si>
    <t>Impressão e reprodução de suportes gravados</t>
  </si>
  <si>
    <t>Fabr. coque, prod. petrolíferos refinados e aglom. de comb.</t>
  </si>
  <si>
    <t>Fabr. prod. químicos e fibras sintét./artificiais, exc. prod. farm.</t>
  </si>
  <si>
    <t>Fabr. produtos farmacêuticos de base e de  preparações farm.</t>
  </si>
  <si>
    <t>Fabricação de artigos de borracha e de matérias plásticas</t>
  </si>
  <si>
    <t xml:space="preserve">Fabrico de outros produtos minerais não metálicos </t>
  </si>
  <si>
    <t>Indústrias metalúrgicas de base</t>
  </si>
  <si>
    <t>Fabricação de produtos metálicos, excepto máquinas e equip.</t>
  </si>
  <si>
    <t>Fab. eq. Inform., eq. p/ comunicações e prod. electrón. e ópticos</t>
  </si>
  <si>
    <t>Fabricação de equipamento elétrico</t>
  </si>
  <si>
    <t>Fabricação de máquinas e de equipamentos, n.e.</t>
  </si>
  <si>
    <t>Fab. veíc. auto., reboques, semi-reboques e comp. p/ veíc. auto.</t>
  </si>
  <si>
    <t>Fabricação de outro equipamento de transporte</t>
  </si>
  <si>
    <t>Fabrico de mobiliário e de colchões</t>
  </si>
  <si>
    <t>Outras indústrias transformadoras</t>
  </si>
  <si>
    <t>Reparação, manutenção e instalação de máquinas e equip.</t>
  </si>
  <si>
    <t>ENTIDADES EMPREGADORAS, UNIDADES LOCAIS E TRABALHADORES</t>
  </si>
  <si>
    <t>ÍNDICE</t>
  </si>
  <si>
    <t>Gasolina; Nafta de baixo ponto de ebulição - não especificada</t>
  </si>
  <si>
    <t>Gasóleos, fuel; Gasóleo - não especificado</t>
  </si>
  <si>
    <t xml:space="preserve">Legionella spp.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</si>
</sst>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\ ###\ ##0"/>
    <numFmt numFmtId="165" formatCode="0.0"/>
    <numFmt numFmtId="166" formatCode="#\ ###.#0"/>
    <numFmt numFmtId="167" formatCode="###0"/>
    <numFmt numFmtId="168" formatCode="0.000"/>
  </numFmts>
  <fonts count="40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7"/>
      <name val="Arial"/>
      <family val="2"/>
    </font>
    <font>
      <sz val="10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sz val="8"/>
      <color indexed="8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sz val="9"/>
      <name val="Arial"/>
      <family val="2"/>
    </font>
    <font>
      <b/>
      <vertAlign val="superscript"/>
      <sz val="9"/>
      <color theme="1"/>
      <name val="Arial"/>
      <family val="2"/>
    </font>
    <font>
      <b/>
      <vertAlign val="superscript"/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vertAlign val="superscript"/>
      <sz val="8"/>
      <name val="Arial"/>
      <family val="2"/>
    </font>
    <font>
      <b/>
      <sz val="12"/>
      <color theme="3"/>
      <name val="Arial"/>
      <family val="2"/>
    </font>
    <font>
      <sz val="11"/>
      <color theme="3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3"/>
      <name val="Arial"/>
      <family val="2"/>
    </font>
    <font>
      <b/>
      <sz val="10"/>
      <color theme="3"/>
      <name val="Arial"/>
      <family val="2"/>
    </font>
    <font>
      <sz val="10"/>
      <color theme="1"/>
      <name val="Arial"/>
      <family val="2"/>
    </font>
    <font>
      <sz val="8"/>
      <color theme="1"/>
      <name val="Calibri"/>
      <family val="2"/>
      <scheme val="minor"/>
    </font>
    <font>
      <i/>
      <sz val="9"/>
      <color theme="1"/>
      <name val="Arial"/>
      <family val="2"/>
    </font>
    <font>
      <sz val="11"/>
      <color theme="1"/>
      <name val="Calibri"/>
      <family val="2"/>
      <scheme val="minor"/>
    </font>
    <font>
      <sz val="12"/>
      <color rgb="FF264A60"/>
      <name val="Arial"/>
      <family val="2"/>
    </font>
    <font>
      <sz val="12"/>
      <color rgb="FF010205"/>
      <name val="Arial"/>
      <family val="2"/>
    </font>
    <font>
      <sz val="8"/>
      <color rgb="FF264A60"/>
      <name val="Arial"/>
      <family val="2"/>
    </font>
    <font>
      <sz val="8"/>
      <color rgb="FF010205"/>
      <name val="Arial"/>
      <family val="2"/>
    </font>
    <font>
      <b/>
      <sz val="14"/>
      <color rgb="FF010205"/>
      <name val="Arial Bold"/>
      <family val="2"/>
    </font>
    <font>
      <b/>
      <sz val="8"/>
      <color rgb="FF264A60"/>
      <name val="Arial"/>
      <family val="2"/>
    </font>
    <font>
      <b/>
      <sz val="10"/>
      <color rgb="FF365F92"/>
      <name val="Arial"/>
      <family val="2"/>
    </font>
    <font>
      <b/>
      <sz val="18"/>
      <color rgb="FF8D8DE3"/>
      <name val="Arial"/>
      <family val="2"/>
    </font>
    <font>
      <i/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8D8DE3"/>
        <bgColor indexed="64"/>
      </patternFill>
    </fill>
    <fill>
      <patternFill patternType="solid">
        <fgColor rgb="FFD3D3F5"/>
        <bgColor indexed="64"/>
      </patternFill>
    </fill>
    <fill>
      <patternFill patternType="solid">
        <fgColor rgb="FFB5B5ED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rgb="FF152935"/>
      </bottom>
      <diagonal/>
    </border>
    <border>
      <left/>
      <right/>
      <top style="thin">
        <color rgb="FF152935"/>
      </top>
      <bottom style="thin">
        <color rgb="FFAEAEAE"/>
      </bottom>
      <diagonal/>
    </border>
    <border>
      <left/>
      <right/>
      <top style="thin">
        <color rgb="FFAEAEAE"/>
      </top>
      <bottom style="thin">
        <color rgb="FFAEAEAE"/>
      </bottom>
      <diagonal/>
    </border>
    <border>
      <left/>
      <right/>
      <top style="thin">
        <color rgb="FFAEAEAE"/>
      </top>
      <bottom style="thin">
        <color rgb="FF152935"/>
      </bottom>
      <diagonal/>
    </border>
    <border>
      <left/>
      <right/>
      <top style="thin">
        <color rgb="FF152935"/>
      </top>
      <bottom/>
      <diagonal/>
    </border>
    <border>
      <left/>
      <right/>
      <top/>
      <bottom style="thin">
        <color rgb="FFAEAEAE"/>
      </bottom>
      <diagonal/>
    </border>
  </borders>
  <cellStyleXfs count="51">
    <xf numFmtId="0" fontId="0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1" fillId="0" borderId="0"/>
    <xf numFmtId="0" fontId="24" fillId="0" borderId="0" applyNumberFormat="0" applyFill="0" applyBorder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</cellStyleXfs>
  <cellXfs count="186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164" fontId="2" fillId="0" borderId="0" xfId="0" applyNumberFormat="1" applyFont="1" applyAlignment="1">
      <alignment horizontal="center"/>
    </xf>
    <xf numFmtId="164" fontId="3" fillId="0" borderId="0" xfId="0" applyNumberFormat="1" applyFont="1"/>
    <xf numFmtId="0" fontId="8" fillId="0" borderId="0" xfId="1" applyFont="1" applyAlignment="1">
      <alignment horizontal="right" vertical="center" wrapText="1"/>
    </xf>
    <xf numFmtId="164" fontId="8" fillId="0" borderId="0" xfId="1" applyNumberFormat="1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2" fillId="2" borderId="0" xfId="0" applyFont="1" applyFill="1" applyAlignment="1">
      <alignment horizontal="left" wrapText="1"/>
    </xf>
    <xf numFmtId="0" fontId="7" fillId="0" borderId="0" xfId="3" applyFont="1" applyAlignment="1">
      <alignment horizontal="left" vertical="center" wrapText="1"/>
    </xf>
    <xf numFmtId="0" fontId="7" fillId="0" borderId="1" xfId="3" applyFont="1" applyBorder="1" applyAlignment="1">
      <alignment horizontal="left" vertical="center" wrapText="1"/>
    </xf>
    <xf numFmtId="0" fontId="5" fillId="0" borderId="1" xfId="0" applyFont="1" applyBorder="1" applyAlignment="1">
      <alignment vertical="center"/>
    </xf>
    <xf numFmtId="0" fontId="12" fillId="0" borderId="0" xfId="0" applyFont="1" applyAlignment="1">
      <alignment horizontal="right"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vertical="center" wrapText="1"/>
    </xf>
    <xf numFmtId="0" fontId="13" fillId="0" borderId="1" xfId="0" applyFont="1" applyBorder="1" applyAlignment="1">
      <alignment vertical="center"/>
    </xf>
    <xf numFmtId="164" fontId="7" fillId="0" borderId="0" xfId="1" applyNumberFormat="1" applyFont="1" applyAlignment="1">
      <alignment horizontal="right" vertical="center"/>
    </xf>
    <xf numFmtId="164" fontId="7" fillId="0" borderId="1" xfId="1" applyNumberFormat="1" applyFont="1" applyBorder="1" applyAlignment="1">
      <alignment horizontal="right" vertical="center"/>
    </xf>
    <xf numFmtId="0" fontId="2" fillId="3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164" fontId="13" fillId="0" borderId="0" xfId="0" applyNumberFormat="1" applyFont="1" applyAlignment="1">
      <alignment vertical="center"/>
    </xf>
    <xf numFmtId="0" fontId="3" fillId="3" borderId="0" xfId="0" applyFont="1" applyFill="1" applyAlignment="1">
      <alignment horizontal="center" vertical="center"/>
    </xf>
    <xf numFmtId="0" fontId="2" fillId="0" borderId="1" xfId="2" applyFont="1" applyBorder="1" applyAlignment="1">
      <alignment wrapText="1"/>
    </xf>
    <xf numFmtId="0" fontId="9" fillId="0" borderId="0" xfId="0" applyFont="1" applyAlignment="1">
      <alignment vertical="center" wrapText="1"/>
    </xf>
    <xf numFmtId="0" fontId="15" fillId="0" borderId="1" xfId="0" applyFont="1" applyBorder="1" applyAlignment="1">
      <alignment vertical="center" wrapText="1"/>
    </xf>
    <xf numFmtId="0" fontId="3" fillId="3" borderId="0" xfId="0" applyFont="1" applyFill="1" applyAlignment="1">
      <alignment horizontal="center" vertical="center" textRotation="90" wrapText="1"/>
    </xf>
    <xf numFmtId="0" fontId="13" fillId="0" borderId="0" xfId="0" applyFont="1" applyAlignment="1">
      <alignment vertical="center" textRotation="90" wrapText="1"/>
    </xf>
    <xf numFmtId="0" fontId="15" fillId="0" borderId="1" xfId="0" applyFont="1" applyBorder="1" applyAlignment="1">
      <alignment horizontal="right" vertical="center" wrapText="1"/>
    </xf>
    <xf numFmtId="0" fontId="2" fillId="0" borderId="0" xfId="0" applyFont="1" applyAlignment="1">
      <alignment vertical="center" wrapText="1"/>
    </xf>
    <xf numFmtId="165" fontId="8" fillId="0" borderId="0" xfId="1" applyNumberFormat="1" applyFont="1" applyAlignment="1">
      <alignment horizontal="right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vertical="center"/>
    </xf>
    <xf numFmtId="0" fontId="1" fillId="0" borderId="0" xfId="4"/>
    <xf numFmtId="0" fontId="1" fillId="0" borderId="0" xfId="5"/>
    <xf numFmtId="164" fontId="9" fillId="0" borderId="0" xfId="1" applyNumberFormat="1" applyFont="1" applyAlignment="1">
      <alignment horizontal="right" vertical="center"/>
    </xf>
    <xf numFmtId="164" fontId="16" fillId="0" borderId="0" xfId="1" applyNumberFormat="1" applyFont="1" applyAlignment="1">
      <alignment horizontal="right" vertical="center"/>
    </xf>
    <xf numFmtId="165" fontId="9" fillId="0" borderId="0" xfId="1" applyNumberFormat="1" applyFont="1" applyAlignment="1">
      <alignment horizontal="right" vertical="center"/>
    </xf>
    <xf numFmtId="2" fontId="9" fillId="0" borderId="0" xfId="1" applyNumberFormat="1" applyFont="1" applyAlignment="1">
      <alignment horizontal="right" vertical="center"/>
    </xf>
    <xf numFmtId="165" fontId="16" fillId="0" borderId="0" xfId="1" applyNumberFormat="1" applyFont="1" applyAlignment="1">
      <alignment horizontal="right" vertical="center"/>
    </xf>
    <xf numFmtId="2" fontId="16" fillId="0" borderId="0" xfId="1" applyNumberFormat="1" applyFont="1" applyAlignment="1">
      <alignment horizontal="right" vertical="center"/>
    </xf>
    <xf numFmtId="166" fontId="9" fillId="0" borderId="0" xfId="1" applyNumberFormat="1" applyFont="1" applyAlignment="1">
      <alignment horizontal="right" vertical="center"/>
    </xf>
    <xf numFmtId="166" fontId="16" fillId="0" borderId="0" xfId="1" applyNumberFormat="1" applyFont="1" applyAlignment="1">
      <alignment horizontal="right" vertical="center"/>
    </xf>
    <xf numFmtId="0" fontId="10" fillId="0" borderId="0" xfId="0" applyFont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165" fontId="7" fillId="0" borderId="0" xfId="1" applyNumberFormat="1" applyFont="1" applyAlignment="1">
      <alignment horizontal="right" vertical="center"/>
    </xf>
    <xf numFmtId="164" fontId="14" fillId="0" borderId="0" xfId="1" applyNumberFormat="1" applyFont="1" applyAlignment="1">
      <alignment horizontal="right" vertical="center"/>
    </xf>
    <xf numFmtId="164" fontId="10" fillId="0" borderId="0" xfId="1" applyNumberFormat="1" applyFont="1" applyAlignment="1">
      <alignment horizontal="right" vertical="center"/>
    </xf>
    <xf numFmtId="0" fontId="19" fillId="0" borderId="0" xfId="6"/>
    <xf numFmtId="0" fontId="19" fillId="0" borderId="0" xfId="7"/>
    <xf numFmtId="0" fontId="1" fillId="0" borderId="0" xfId="8"/>
    <xf numFmtId="0" fontId="1" fillId="0" borderId="0" xfId="9"/>
    <xf numFmtId="0" fontId="1" fillId="0" borderId="0" xfId="10"/>
    <xf numFmtId="0" fontId="1" fillId="0" borderId="0" xfId="11"/>
    <xf numFmtId="0" fontId="19" fillId="0" borderId="0" xfId="12"/>
    <xf numFmtId="0" fontId="15" fillId="0" borderId="1" xfId="0" applyFont="1" applyBorder="1" applyAlignment="1">
      <alignment horizontal="left" vertical="center" wrapText="1"/>
    </xf>
    <xf numFmtId="0" fontId="14" fillId="0" borderId="0" xfId="0" applyFont="1" applyAlignment="1">
      <alignment vertical="center" wrapText="1"/>
    </xf>
    <xf numFmtId="0" fontId="2" fillId="2" borderId="0" xfId="2" applyFont="1" applyFill="1" applyAlignment="1">
      <alignment wrapText="1"/>
    </xf>
    <xf numFmtId="0" fontId="7" fillId="0" borderId="0" xfId="3" applyFont="1" applyAlignment="1">
      <alignment vertical="center" wrapText="1"/>
    </xf>
    <xf numFmtId="0" fontId="20" fillId="0" borderId="0" xfId="13"/>
    <xf numFmtId="0" fontId="20" fillId="0" borderId="0" xfId="14"/>
    <xf numFmtId="0" fontId="20" fillId="0" borderId="0" xfId="15"/>
    <xf numFmtId="0" fontId="20" fillId="0" borderId="0" xfId="16"/>
    <xf numFmtId="0" fontId="20" fillId="0" borderId="0" xfId="17"/>
    <xf numFmtId="0" fontId="20" fillId="0" borderId="0" xfId="18"/>
    <xf numFmtId="0" fontId="20" fillId="0" borderId="0" xfId="19"/>
    <xf numFmtId="0" fontId="20" fillId="0" borderId="0" xfId="20"/>
    <xf numFmtId="0" fontId="20" fillId="0" borderId="0" xfId="21"/>
    <xf numFmtId="0" fontId="20" fillId="0" borderId="0" xfId="22"/>
    <xf numFmtId="0" fontId="20" fillId="0" borderId="0" xfId="23"/>
    <xf numFmtId="0" fontId="20" fillId="0" borderId="0" xfId="24"/>
    <xf numFmtId="0" fontId="20" fillId="0" borderId="0" xfId="25"/>
    <xf numFmtId="0" fontId="20" fillId="0" borderId="0" xfId="27"/>
    <xf numFmtId="167" fontId="13" fillId="0" borderId="0" xfId="0" applyNumberFormat="1" applyFont="1" applyAlignment="1">
      <alignment vertical="center"/>
    </xf>
    <xf numFmtId="0" fontId="1" fillId="0" borderId="0" xfId="28"/>
    <xf numFmtId="164" fontId="1" fillId="0" borderId="0" xfId="28" applyNumberFormat="1"/>
    <xf numFmtId="0" fontId="22" fillId="0" borderId="0" xfId="0" applyFont="1" applyAlignment="1">
      <alignment horizontal="left" vertical="center" wrapText="1"/>
    </xf>
    <xf numFmtId="0" fontId="23" fillId="0" borderId="0" xfId="0" applyFont="1" applyAlignment="1">
      <alignment vertical="center"/>
    </xf>
    <xf numFmtId="0" fontId="25" fillId="0" borderId="0" xfId="30" applyFont="1" applyAlignment="1">
      <alignment horizontal="left" vertical="center" wrapText="1"/>
    </xf>
    <xf numFmtId="0" fontId="27" fillId="0" borderId="0" xfId="0" applyFont="1"/>
    <xf numFmtId="0" fontId="25" fillId="0" borderId="0" xfId="30" applyFont="1" applyAlignment="1">
      <alignment horizontal="left" wrapText="1"/>
    </xf>
    <xf numFmtId="164" fontId="20" fillId="0" borderId="0" xfId="26" applyNumberFormat="1"/>
    <xf numFmtId="0" fontId="4" fillId="0" borderId="0" xfId="0" quotePrefix="1" applyFont="1" applyAlignment="1">
      <alignment vertical="top"/>
    </xf>
    <xf numFmtId="0" fontId="3" fillId="3" borderId="3" xfId="0" applyFont="1" applyFill="1" applyBorder="1" applyAlignment="1">
      <alignment horizontal="center" vertical="center"/>
    </xf>
    <xf numFmtId="0" fontId="13" fillId="0" borderId="2" xfId="0" applyFont="1" applyBorder="1" applyAlignment="1">
      <alignment vertical="center"/>
    </xf>
    <xf numFmtId="0" fontId="3" fillId="3" borderId="2" xfId="0" applyFont="1" applyFill="1" applyBorder="1" applyAlignment="1">
      <alignment horizontal="center" vertical="center"/>
    </xf>
    <xf numFmtId="0" fontId="13" fillId="0" borderId="4" xfId="0" applyFont="1" applyBorder="1" applyAlignment="1">
      <alignment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9" fillId="2" borderId="3" xfId="2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0" fontId="2" fillId="3" borderId="2" xfId="0" applyFont="1" applyFill="1" applyBorder="1" applyAlignment="1">
      <alignment horizontal="center" vertical="center" textRotation="90" wrapText="1"/>
    </xf>
    <xf numFmtId="0" fontId="3" fillId="3" borderId="4" xfId="0" applyFont="1" applyFill="1" applyBorder="1" applyAlignment="1">
      <alignment horizontal="center" vertical="center" textRotation="90" wrapText="1"/>
    </xf>
    <xf numFmtId="0" fontId="3" fillId="3" borderId="3" xfId="0" applyFont="1" applyFill="1" applyBorder="1" applyAlignment="1">
      <alignment horizontal="center" vertical="center" textRotation="90" wrapText="1"/>
    </xf>
    <xf numFmtId="0" fontId="3" fillId="3" borderId="2" xfId="0" applyFont="1" applyFill="1" applyBorder="1" applyAlignment="1">
      <alignment horizontal="center" vertical="center" textRotation="90" wrapText="1"/>
    </xf>
    <xf numFmtId="0" fontId="2" fillId="0" borderId="4" xfId="0" applyFont="1" applyBorder="1" applyAlignment="1">
      <alignment vertical="center" wrapText="1"/>
    </xf>
    <xf numFmtId="164" fontId="9" fillId="0" borderId="1" xfId="1" applyNumberFormat="1" applyFont="1" applyBorder="1" applyAlignment="1">
      <alignment horizontal="right" vertical="center"/>
    </xf>
    <xf numFmtId="164" fontId="20" fillId="0" borderId="0" xfId="13" applyNumberFormat="1"/>
    <xf numFmtId="168" fontId="13" fillId="0" borderId="0" xfId="0" applyNumberFormat="1" applyFont="1" applyAlignment="1">
      <alignment vertical="center"/>
    </xf>
    <xf numFmtId="0" fontId="29" fillId="0" borderId="0" xfId="0" applyFont="1" applyAlignment="1">
      <alignment vertical="center"/>
    </xf>
    <xf numFmtId="0" fontId="4" fillId="3" borderId="0" xfId="0" applyFont="1" applyFill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31" fillId="0" borderId="0" xfId="33" applyFont="1" applyAlignment="1">
      <alignment horizontal="center" wrapText="1"/>
    </xf>
    <xf numFmtId="0" fontId="31" fillId="0" borderId="7" xfId="36" applyFont="1" applyBorder="1" applyAlignment="1">
      <alignment horizontal="center" wrapText="1"/>
    </xf>
    <xf numFmtId="0" fontId="33" fillId="0" borderId="0" xfId="33" applyFont="1" applyAlignment="1">
      <alignment horizontal="center" wrapText="1"/>
    </xf>
    <xf numFmtId="0" fontId="33" fillId="0" borderId="7" xfId="36" applyFont="1" applyBorder="1" applyAlignment="1">
      <alignment horizontal="center" wrapText="1"/>
    </xf>
    <xf numFmtId="0" fontId="35" fillId="0" borderId="0" xfId="50" applyFont="1" applyAlignment="1">
      <alignment horizontal="center" vertical="center" wrapText="1"/>
    </xf>
    <xf numFmtId="0" fontId="35" fillId="0" borderId="0" xfId="49" applyFont="1" applyAlignment="1">
      <alignment vertical="center" wrapText="1"/>
    </xf>
    <xf numFmtId="0" fontId="35" fillId="0" borderId="0" xfId="50" applyFont="1" applyAlignment="1">
      <alignment vertical="center" wrapText="1"/>
    </xf>
    <xf numFmtId="0" fontId="36" fillId="0" borderId="0" xfId="33" applyFont="1" applyAlignment="1">
      <alignment horizontal="center" wrapText="1"/>
    </xf>
    <xf numFmtId="0" fontId="12" fillId="0" borderId="0" xfId="0" applyFont="1" applyAlignment="1">
      <alignment vertical="center"/>
    </xf>
    <xf numFmtId="0" fontId="3" fillId="5" borderId="0" xfId="0" applyFont="1" applyFill="1" applyAlignment="1">
      <alignment horizontal="right" vertical="center"/>
    </xf>
    <xf numFmtId="0" fontId="5" fillId="5" borderId="0" xfId="0" applyFont="1" applyFill="1" applyAlignment="1">
      <alignment horizontal="left" vertical="center"/>
    </xf>
    <xf numFmtId="164" fontId="8" fillId="5" borderId="0" xfId="1" applyNumberFormat="1" applyFont="1" applyFill="1" applyAlignment="1">
      <alignment horizontal="right" vertical="center"/>
    </xf>
    <xf numFmtId="164" fontId="16" fillId="5" borderId="0" xfId="1" applyNumberFormat="1" applyFont="1" applyFill="1" applyAlignment="1">
      <alignment horizontal="right" vertical="center"/>
    </xf>
    <xf numFmtId="164" fontId="7" fillId="5" borderId="0" xfId="1" applyNumberFormat="1" applyFont="1" applyFill="1" applyAlignment="1">
      <alignment horizontal="right" vertical="center"/>
    </xf>
    <xf numFmtId="164" fontId="9" fillId="5" borderId="0" xfId="1" applyNumberFormat="1" applyFont="1" applyFill="1" applyAlignment="1">
      <alignment horizontal="right" vertical="center"/>
    </xf>
    <xf numFmtId="165" fontId="7" fillId="5" borderId="0" xfId="1" applyNumberFormat="1" applyFont="1" applyFill="1" applyAlignment="1">
      <alignment horizontal="right" vertical="center"/>
    </xf>
    <xf numFmtId="0" fontId="12" fillId="0" borderId="1" xfId="0" applyFont="1" applyBorder="1" applyAlignment="1">
      <alignment vertical="center"/>
    </xf>
    <xf numFmtId="164" fontId="8" fillId="0" borderId="1" xfId="1" applyNumberFormat="1" applyFont="1" applyBorder="1" applyAlignment="1">
      <alignment horizontal="right" vertical="center"/>
    </xf>
    <xf numFmtId="165" fontId="16" fillId="5" borderId="0" xfId="1" applyNumberFormat="1" applyFont="1" applyFill="1" applyAlignment="1">
      <alignment horizontal="right" vertical="center"/>
    </xf>
    <xf numFmtId="2" fontId="16" fillId="5" borderId="0" xfId="1" applyNumberFormat="1" applyFont="1" applyFill="1" applyAlignment="1">
      <alignment horizontal="right" vertical="center"/>
    </xf>
    <xf numFmtId="0" fontId="12" fillId="0" borderId="0" xfId="0" applyFont="1" applyAlignment="1">
      <alignment horizontal="left" vertical="center"/>
    </xf>
    <xf numFmtId="0" fontId="28" fillId="0" borderId="0" xfId="0" applyFont="1"/>
    <xf numFmtId="0" fontId="33" fillId="0" borderId="8" xfId="38" applyFont="1" applyBorder="1" applyAlignment="1">
      <alignment horizontal="left" vertical="top" wrapText="1"/>
    </xf>
    <xf numFmtId="167" fontId="34" fillId="0" borderId="8" xfId="39" applyNumberFormat="1" applyFont="1" applyBorder="1" applyAlignment="1">
      <alignment horizontal="right" vertical="top"/>
    </xf>
    <xf numFmtId="167" fontId="32" fillId="0" borderId="11" xfId="39" applyNumberFormat="1" applyFont="1" applyBorder="1" applyAlignment="1">
      <alignment horizontal="right" vertical="top"/>
    </xf>
    <xf numFmtId="0" fontId="33" fillId="0" borderId="9" xfId="41" applyFont="1" applyBorder="1" applyAlignment="1">
      <alignment horizontal="left" vertical="top" wrapText="1"/>
    </xf>
    <xf numFmtId="167" fontId="32" fillId="0" borderId="0" xfId="42" applyNumberFormat="1" applyFont="1" applyAlignment="1">
      <alignment horizontal="right" vertical="top"/>
    </xf>
    <xf numFmtId="167" fontId="34" fillId="0" borderId="9" xfId="42" applyNumberFormat="1" applyFont="1" applyBorder="1" applyAlignment="1">
      <alignment horizontal="right" vertical="top"/>
    </xf>
    <xf numFmtId="167" fontId="32" fillId="0" borderId="12" xfId="42" applyNumberFormat="1" applyFont="1" applyBorder="1" applyAlignment="1">
      <alignment horizontal="right" vertical="top"/>
    </xf>
    <xf numFmtId="0" fontId="33" fillId="0" borderId="10" xfId="44" applyFont="1" applyBorder="1" applyAlignment="1">
      <alignment horizontal="left" vertical="top" wrapText="1"/>
    </xf>
    <xf numFmtId="167" fontId="32" fillId="0" borderId="0" xfId="45" applyNumberFormat="1" applyFont="1" applyAlignment="1">
      <alignment horizontal="right" vertical="top"/>
    </xf>
    <xf numFmtId="167" fontId="34" fillId="5" borderId="8" xfId="39" applyNumberFormat="1" applyFont="1" applyFill="1" applyBorder="1" applyAlignment="1">
      <alignment horizontal="right" vertical="top"/>
    </xf>
    <xf numFmtId="166" fontId="16" fillId="5" borderId="0" xfId="1" applyNumberFormat="1" applyFont="1" applyFill="1" applyAlignment="1">
      <alignment horizontal="right" vertical="center"/>
    </xf>
    <xf numFmtId="0" fontId="37" fillId="0" borderId="0" xfId="0" applyFont="1"/>
    <xf numFmtId="0" fontId="38" fillId="0" borderId="0" xfId="0" applyFont="1"/>
    <xf numFmtId="0" fontId="3" fillId="0" borderId="0" xfId="0" applyFont="1" applyAlignment="1">
      <alignment vertical="center" wrapText="1"/>
    </xf>
    <xf numFmtId="164" fontId="20" fillId="0" borderId="0" xfId="24" applyNumberFormat="1"/>
    <xf numFmtId="0" fontId="2" fillId="2" borderId="0" xfId="0" applyFont="1" applyFill="1" applyAlignment="1">
      <alignment horizontal="left" wrapText="1"/>
    </xf>
    <xf numFmtId="0" fontId="10" fillId="0" borderId="0" xfId="0" applyFont="1" applyAlignment="1">
      <alignment horizontal="left" vertical="center" wrapText="1"/>
    </xf>
    <xf numFmtId="0" fontId="15" fillId="0" borderId="1" xfId="0" applyFont="1" applyBorder="1" applyAlignment="1">
      <alignment horizontal="left" vertical="center" wrapText="1"/>
    </xf>
    <xf numFmtId="0" fontId="14" fillId="0" borderId="0" xfId="0" applyFont="1" applyAlignment="1">
      <alignment horizontal="center" vertical="center" wrapText="1"/>
    </xf>
    <xf numFmtId="0" fontId="11" fillId="0" borderId="0" xfId="3" applyFont="1" applyAlignment="1">
      <alignment horizontal="left" vertical="center" wrapText="1"/>
    </xf>
    <xf numFmtId="0" fontId="9" fillId="2" borderId="2" xfId="2" applyFont="1" applyFill="1" applyBorder="1" applyAlignment="1">
      <alignment horizontal="center" vertical="center" wrapText="1"/>
    </xf>
    <xf numFmtId="0" fontId="9" fillId="2" borderId="4" xfId="2" applyFont="1" applyFill="1" applyBorder="1" applyAlignment="1">
      <alignment horizontal="center" vertical="center" wrapText="1"/>
    </xf>
    <xf numFmtId="0" fontId="4" fillId="0" borderId="0" xfId="0" quotePrefix="1" applyFont="1" applyAlignment="1">
      <alignment horizontal="left" vertical="center" wrapText="1"/>
    </xf>
    <xf numFmtId="0" fontId="9" fillId="2" borderId="0" xfId="2" applyFont="1" applyFill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/>
    </xf>
    <xf numFmtId="0" fontId="9" fillId="4" borderId="6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/>
    </xf>
    <xf numFmtId="0" fontId="9" fillId="4" borderId="0" xfId="0" applyFont="1" applyFill="1" applyAlignment="1">
      <alignment horizontal="center" vertical="center"/>
    </xf>
    <xf numFmtId="0" fontId="2" fillId="2" borderId="0" xfId="2" applyFont="1" applyFill="1" applyAlignment="1">
      <alignment horizontal="left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9" fillId="2" borderId="4" xfId="2" applyFont="1" applyFill="1" applyBorder="1" applyAlignment="1">
      <alignment vertical="center" wrapText="1"/>
    </xf>
    <xf numFmtId="0" fontId="9" fillId="2" borderId="0" xfId="0" applyFont="1" applyFill="1" applyAlignment="1">
      <alignment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left" vertical="center" wrapText="1"/>
    </xf>
    <xf numFmtId="0" fontId="9" fillId="2" borderId="4" xfId="0" applyFont="1" applyFill="1" applyBorder="1" applyAlignment="1">
      <alignment vertical="center" wrapText="1"/>
    </xf>
    <xf numFmtId="0" fontId="3" fillId="4" borderId="0" xfId="0" applyFont="1" applyFill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 wrapText="1"/>
    </xf>
    <xf numFmtId="0" fontId="39" fillId="0" borderId="0" xfId="0" applyFont="1" applyAlignment="1">
      <alignment horizontal="left" vertical="center" wrapText="1"/>
    </xf>
    <xf numFmtId="0" fontId="33" fillId="0" borderId="0" xfId="31" applyFont="1" applyAlignment="1">
      <alignment horizontal="left" wrapText="1"/>
    </xf>
    <xf numFmtId="0" fontId="33" fillId="0" borderId="0" xfId="32" applyFont="1" applyAlignment="1">
      <alignment horizontal="left" wrapText="1"/>
    </xf>
    <xf numFmtId="0" fontId="33" fillId="0" borderId="7" xfId="34" applyFont="1" applyBorder="1" applyAlignment="1">
      <alignment horizontal="left" wrapText="1"/>
    </xf>
    <xf numFmtId="0" fontId="33" fillId="0" borderId="7" xfId="35" applyFont="1" applyBorder="1" applyAlignment="1">
      <alignment horizontal="left" wrapText="1"/>
    </xf>
    <xf numFmtId="0" fontId="33" fillId="0" borderId="8" xfId="37" applyFont="1" applyBorder="1" applyAlignment="1">
      <alignment horizontal="left" vertical="top" wrapText="1"/>
    </xf>
    <xf numFmtId="0" fontId="33" fillId="0" borderId="9" xfId="40" applyFont="1" applyBorder="1" applyAlignment="1">
      <alignment horizontal="left" vertical="top" wrapText="1"/>
    </xf>
    <xf numFmtId="0" fontId="33" fillId="0" borderId="10" xfId="43" applyFont="1" applyBorder="1" applyAlignment="1">
      <alignment horizontal="left" vertical="top" wrapText="1"/>
    </xf>
    <xf numFmtId="0" fontId="33" fillId="0" borderId="11" xfId="37" applyFont="1" applyBorder="1" applyAlignment="1">
      <alignment horizontal="center" vertical="top" wrapText="1"/>
    </xf>
    <xf numFmtId="0" fontId="33" fillId="0" borderId="0" xfId="37" applyFont="1" applyAlignment="1">
      <alignment horizontal="center" vertical="top" wrapText="1"/>
    </xf>
    <xf numFmtId="0" fontId="33" fillId="0" borderId="12" xfId="37" applyFont="1" applyBorder="1" applyAlignment="1">
      <alignment horizontal="center" vertical="top" wrapText="1"/>
    </xf>
  </cellXfs>
  <cellStyles count="51">
    <cellStyle name="Hiperligação" xfId="30" builtinId="8"/>
    <cellStyle name="Normal" xfId="0" builtinId="0"/>
    <cellStyle name="Normal 2" xfId="29" xr:uid="{00000000-0005-0000-0000-000002000000}"/>
    <cellStyle name="Normal 3" xfId="2" xr:uid="{00000000-0005-0000-0000-000003000000}"/>
    <cellStyle name="Normal_Q1" xfId="1" xr:uid="{00000000-0005-0000-0000-000004000000}"/>
    <cellStyle name="Normal_Q11" xfId="14" xr:uid="{00000000-0005-0000-0000-000005000000}"/>
    <cellStyle name="Normal_Q13" xfId="15" xr:uid="{00000000-0005-0000-0000-000006000000}"/>
    <cellStyle name="Normal_Q14" xfId="16" xr:uid="{00000000-0005-0000-0000-000007000000}"/>
    <cellStyle name="Normal_Q15" xfId="18" xr:uid="{00000000-0005-0000-0000-000008000000}"/>
    <cellStyle name="Normal_Q15_1" xfId="8" xr:uid="{00000000-0005-0000-0000-000009000000}"/>
    <cellStyle name="Normal_Q16" xfId="9" xr:uid="{00000000-0005-0000-0000-00000A000000}"/>
    <cellStyle name="Normal_Q16_1" xfId="20" xr:uid="{00000000-0005-0000-0000-00000B000000}"/>
    <cellStyle name="Normal_Q17" xfId="5" xr:uid="{00000000-0005-0000-0000-00000C000000}"/>
    <cellStyle name="Normal_Q17_1" xfId="22" xr:uid="{00000000-0005-0000-0000-00000D000000}"/>
    <cellStyle name="Normal_Q18" xfId="4" xr:uid="{00000000-0005-0000-0000-00000E000000}"/>
    <cellStyle name="Normal_Q18_1" xfId="19" xr:uid="{00000000-0005-0000-0000-00000F000000}"/>
    <cellStyle name="Normal_Q19" xfId="10" xr:uid="{00000000-0005-0000-0000-000010000000}"/>
    <cellStyle name="Normal_Q19_1" xfId="21" xr:uid="{00000000-0005-0000-0000-000011000000}"/>
    <cellStyle name="Normal_Q2" xfId="3" xr:uid="{00000000-0005-0000-0000-000012000000}"/>
    <cellStyle name="Normal_Q20" xfId="11" xr:uid="{00000000-0005-0000-0000-000013000000}"/>
    <cellStyle name="Normal_Q20_1" xfId="23" xr:uid="{00000000-0005-0000-0000-000014000000}"/>
    <cellStyle name="Normal_Q27" xfId="6" xr:uid="{00000000-0005-0000-0000-000015000000}"/>
    <cellStyle name="Normal_Q27_1" xfId="17" xr:uid="{00000000-0005-0000-0000-000016000000}"/>
    <cellStyle name="Normal_Q28" xfId="7" xr:uid="{00000000-0005-0000-0000-000017000000}"/>
    <cellStyle name="Normal_Q29_1" xfId="25" xr:uid="{00000000-0005-0000-0000-000018000000}"/>
    <cellStyle name="Normal_Q30_1" xfId="24" xr:uid="{00000000-0005-0000-0000-000019000000}"/>
    <cellStyle name="Normal_Q34" xfId="12" xr:uid="{00000000-0005-0000-0000-00001A000000}"/>
    <cellStyle name="Normal_Q34_1" xfId="26" xr:uid="{00000000-0005-0000-0000-00001B000000}"/>
    <cellStyle name="Normal_Q5" xfId="13" xr:uid="{00000000-0005-0000-0000-00001C000000}"/>
    <cellStyle name="Normal_Q55" xfId="27" xr:uid="{00000000-0005-0000-0000-00001D000000}"/>
    <cellStyle name="Normal_Q63" xfId="28" xr:uid="{00000000-0005-0000-0000-00001E000000}"/>
    <cellStyle name="style1697480442406" xfId="49" xr:uid="{C7E8C44C-FFD0-4A43-9B5C-4ECA1F075972}"/>
    <cellStyle name="style1697480442454" xfId="50" xr:uid="{1F8264FE-14A4-4A20-A6C6-F3F5C5D2DB4A}"/>
    <cellStyle name="style1697480442504" xfId="48" xr:uid="{7BBC889E-6446-45B7-8180-CCFE9D5CE661}"/>
    <cellStyle name="style1697480442538" xfId="31" xr:uid="{E74E07CA-F427-4129-883D-AE87C559EF15}"/>
    <cellStyle name="style1697480442568" xfId="32" xr:uid="{80A0A9AC-FBF3-4A5D-BE39-390F741BD710}"/>
    <cellStyle name="style1697480442596" xfId="34" xr:uid="{654D1E33-8E89-44BB-9711-4701FDC465F1}"/>
    <cellStyle name="style1697480442628" xfId="35" xr:uid="{0F5E603F-1969-4ECB-A273-8A4819707B62}"/>
    <cellStyle name="style1697480443034" xfId="37" xr:uid="{F2F62C02-A8EB-4250-99D7-A6C718B7340D}"/>
    <cellStyle name="style1697480443095" xfId="40" xr:uid="{E50F8FB2-DFBE-4C42-B797-BE4D2A2428E7}"/>
    <cellStyle name="style1697480443146" xfId="43" xr:uid="{5C4F1386-9699-42DE-A329-31A8D5F5CE53}"/>
    <cellStyle name="style1697480443197" xfId="38" xr:uid="{721FB447-3B0F-446A-8378-1F2F1EAB689D}"/>
    <cellStyle name="style1697480443258" xfId="41" xr:uid="{7B5881CF-CF66-4B4C-ACF7-A7C7D2A91629}"/>
    <cellStyle name="style1697480443314" xfId="44" xr:uid="{A5131E62-E42E-41C2-BAE4-E4CE49157B8C}"/>
    <cellStyle name="style1697480443969" xfId="33" xr:uid="{646A92DA-5D5F-4FE8-B7E3-3085CFDF524A}"/>
    <cellStyle name="style1697480444005" xfId="36" xr:uid="{2FC4FD1C-375C-4993-BD5B-8E6AC416A20C}"/>
    <cellStyle name="style1697480444036" xfId="39" xr:uid="{5179FE94-3164-4EF0-9040-2A8B04B6B2F6}"/>
    <cellStyle name="style1697480444068" xfId="42" xr:uid="{8C35CBF9-4530-41D7-A52F-C5A297DCC755}"/>
    <cellStyle name="style1697480444105" xfId="45" xr:uid="{C15BA251-A6A0-47A6-8334-43F6CFB90EEF}"/>
    <cellStyle name="style1697480444137" xfId="46" xr:uid="{C93F2B3F-921A-414A-95ED-D48051CD146F}"/>
    <cellStyle name="style1697480444158" xfId="47" xr:uid="{187EDC09-3F01-4FA0-BB41-6A16D1A5C0B3}"/>
  </cellStyles>
  <dxfs count="0"/>
  <tableStyles count="0" defaultTableStyle="TableStyleMedium9" defaultPivotStyle="PivotStyleLight16"/>
  <colors>
    <mruColors>
      <color rgb="FFD3D3F5"/>
      <color rgb="FF8D8DE3"/>
      <color rgb="FFA8A8EA"/>
      <color rgb="FF22228B"/>
      <color rgb="FFB5B5ED"/>
      <color rgb="FFB2B2EC"/>
      <color rgb="FF9A9AE6"/>
      <color rgb="FFEFEFFB"/>
      <color rgb="FF4D4DD3"/>
      <color rgb="FF2B2BA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calcChain" Target="calcChain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styles" Target="style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theme" Target="theme/theme1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4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15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18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19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20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21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22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23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24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25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26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4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27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28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29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30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31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32"/></Relationships>
</file>

<file path=xl/drawings/_rels/drawing2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33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34"/></Relationships>
</file>

<file path=xl/drawings/_rels/drawing2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35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36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6"/></Relationships>
</file>

<file path=xl/drawings/_rels/drawing3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37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38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39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40"/></Relationships>
</file>

<file path=xl/drawings/_rels/drawing3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41"/></Relationships>
</file>

<file path=xl/drawings/_rels/drawing3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42"/></Relationships>
</file>

<file path=xl/drawings/_rels/drawing3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43"/></Relationships>
</file>

<file path=xl/drawings/_rels/drawing3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44"/></Relationships>
</file>

<file path=xl/drawings/_rels/drawing3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45"/></Relationships>
</file>

<file path=xl/drawings/_rels/drawing3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46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7"/></Relationships>
</file>

<file path=xl/drawings/_rels/drawing4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47"/></Relationships>
</file>

<file path=xl/drawings/_rels/drawing4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48"/></Relationships>
</file>

<file path=xl/drawings/_rels/drawing4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49"/></Relationships>
</file>

<file path=xl/drawings/_rels/drawing4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50"/></Relationships>
</file>

<file path=xl/drawings/_rels/drawing4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51"/></Relationships>
</file>

<file path=xl/drawings/_rels/drawing4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54"/></Relationships>
</file>

<file path=xl/drawings/_rels/drawing4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55"/></Relationships>
</file>

<file path=xl/drawings/_rels/drawing4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56"/></Relationships>
</file>

<file path=xl/drawings/_rels/drawing4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57"/></Relationships>
</file>

<file path=xl/drawings/_rels/drawing4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58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10"/></Relationships>
</file>

<file path=xl/drawings/_rels/drawing5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59"/></Relationships>
</file>

<file path=xl/drawings/_rels/drawing5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60"/></Relationships>
</file>

<file path=xl/drawings/_rels/drawing5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61"/></Relationships>
</file>

<file path=xl/drawings/_rels/drawing5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62"/></Relationships>
</file>

<file path=xl/drawings/_rels/drawing5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63"/></Relationships>
</file>

<file path=xl/drawings/_rels/drawing5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64"/></Relationships>
</file>

<file path=xl/drawings/_rels/drawing5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65"/></Relationships>
</file>

<file path=xl/drawings/_rels/drawing5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68"/></Relationships>
</file>

<file path=xl/drawings/_rels/drawing5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69"/></Relationships>
</file>

<file path=xl/drawings/_rels/drawing5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70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11"/></Relationships>
</file>

<file path=xl/drawings/_rels/drawing6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71"/></Relationships>
</file>

<file path=xl/drawings/_rels/drawing6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72"/></Relationships>
</file>

<file path=xl/drawings/_rels/drawing6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73"/></Relationships>
</file>

<file path=xl/drawings/_rels/drawing6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74"/></Relationships>
</file>

<file path=xl/drawings/_rels/drawing6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75"/></Relationships>
</file>

<file path=xl/drawings/_rels/drawing6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76"/></Relationships>
</file>

<file path=xl/drawings/_rels/drawing6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77"/></Relationships>
</file>

<file path=xl/drawings/_rels/drawing6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78"/></Relationships>
</file>

<file path=xl/drawings/_rels/drawing6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79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12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13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14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2</xdr:row>
      <xdr:rowOff>390525</xdr:rowOff>
    </xdr:from>
    <xdr:to>
      <xdr:col>3</xdr:col>
      <xdr:colOff>860953</xdr:colOff>
      <xdr:row>4</xdr:row>
      <xdr:rowOff>173322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905375" y="762000"/>
          <a:ext cx="857143" cy="266667"/>
        </a:xfrm>
        <a:prstGeom prst="rect">
          <a:avLst/>
        </a:prstGeom>
      </xdr:spPr>
    </xdr:pic>
    <xdr:clientData fPrintsWithSheet="0"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219075</xdr:colOff>
      <xdr:row>2</xdr:row>
      <xdr:rowOff>409575</xdr:rowOff>
    </xdr:from>
    <xdr:to>
      <xdr:col>13</xdr:col>
      <xdr:colOff>24658</xdr:colOff>
      <xdr:row>5</xdr:row>
      <xdr:rowOff>9492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210550" y="781050"/>
          <a:ext cx="857143" cy="266667"/>
        </a:xfrm>
        <a:prstGeom prst="rect">
          <a:avLst/>
        </a:prstGeom>
      </xdr:spPr>
    </xdr:pic>
    <xdr:clientData fPrintsWithSheet="0"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428625</xdr:colOff>
      <xdr:row>2</xdr:row>
      <xdr:rowOff>419100</xdr:rowOff>
    </xdr:from>
    <xdr:to>
      <xdr:col>8</xdr:col>
      <xdr:colOff>13228</xdr:colOff>
      <xdr:row>4</xdr:row>
      <xdr:rowOff>171417</xdr:rowOff>
    </xdr:to>
    <xdr:pic>
      <xdr:nvPicPr>
        <xdr:cNvPr id="3" name="Imagem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743825" y="790575"/>
          <a:ext cx="857143" cy="266667"/>
        </a:xfrm>
        <a:prstGeom prst="rect">
          <a:avLst/>
        </a:prstGeom>
      </xdr:spPr>
    </xdr:pic>
    <xdr:clientData fPrintsWithSheet="0"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3</xdr:row>
      <xdr:rowOff>0</xdr:rowOff>
    </xdr:from>
    <xdr:to>
      <xdr:col>7</xdr:col>
      <xdr:colOff>22753</xdr:colOff>
      <xdr:row>5</xdr:row>
      <xdr:rowOff>38067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476875" y="809625"/>
          <a:ext cx="857143" cy="266667"/>
        </a:xfrm>
        <a:prstGeom prst="rect">
          <a:avLst/>
        </a:prstGeom>
      </xdr:spPr>
    </xdr:pic>
    <xdr:clientData fPrintsWithSheet="0"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57150</xdr:colOff>
      <xdr:row>2</xdr:row>
      <xdr:rowOff>438150</xdr:rowOff>
    </xdr:from>
    <xdr:to>
      <xdr:col>5</xdr:col>
      <xdr:colOff>914293</xdr:colOff>
      <xdr:row>5</xdr:row>
      <xdr:rowOff>9492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772275" y="809625"/>
          <a:ext cx="857143" cy="266667"/>
        </a:xfrm>
        <a:prstGeom prst="rect">
          <a:avLst/>
        </a:prstGeom>
      </xdr:spPr>
    </xdr:pic>
    <xdr:clientData fPrintsWithSheet="0"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238125</xdr:colOff>
      <xdr:row>2</xdr:row>
      <xdr:rowOff>419100</xdr:rowOff>
    </xdr:from>
    <xdr:to>
      <xdr:col>4</xdr:col>
      <xdr:colOff>1095268</xdr:colOff>
      <xdr:row>5</xdr:row>
      <xdr:rowOff>19017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629150" y="790575"/>
          <a:ext cx="857143" cy="266667"/>
        </a:xfrm>
        <a:prstGeom prst="rect">
          <a:avLst/>
        </a:prstGeom>
      </xdr:spPr>
    </xdr:pic>
    <xdr:clientData fPrintsWithSheet="0"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209550</xdr:colOff>
      <xdr:row>2</xdr:row>
      <xdr:rowOff>428625</xdr:rowOff>
    </xdr:from>
    <xdr:to>
      <xdr:col>6</xdr:col>
      <xdr:colOff>1066693</xdr:colOff>
      <xdr:row>4</xdr:row>
      <xdr:rowOff>173322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820025" y="800100"/>
          <a:ext cx="857143" cy="266667"/>
        </a:xfrm>
        <a:prstGeom prst="rect">
          <a:avLst/>
        </a:prstGeom>
      </xdr:spPr>
    </xdr:pic>
    <xdr:clientData fPrintsWithSheet="0"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219075</xdr:colOff>
      <xdr:row>2</xdr:row>
      <xdr:rowOff>438150</xdr:rowOff>
    </xdr:from>
    <xdr:to>
      <xdr:col>6</xdr:col>
      <xdr:colOff>1076218</xdr:colOff>
      <xdr:row>5</xdr:row>
      <xdr:rowOff>9492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743825" y="809625"/>
          <a:ext cx="857143" cy="266667"/>
        </a:xfrm>
        <a:prstGeom prst="rect">
          <a:avLst/>
        </a:prstGeom>
      </xdr:spPr>
    </xdr:pic>
    <xdr:clientData fPrintsWithSheet="0"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190500</xdr:colOff>
      <xdr:row>2</xdr:row>
      <xdr:rowOff>457200</xdr:rowOff>
    </xdr:from>
    <xdr:to>
      <xdr:col>6</xdr:col>
      <xdr:colOff>1047643</xdr:colOff>
      <xdr:row>5</xdr:row>
      <xdr:rowOff>28542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143750" y="828675"/>
          <a:ext cx="857143" cy="266667"/>
        </a:xfrm>
        <a:prstGeom prst="rect">
          <a:avLst/>
        </a:prstGeom>
      </xdr:spPr>
    </xdr:pic>
    <xdr:clientData fPrintsWithSheet="0"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276225</xdr:colOff>
      <xdr:row>2</xdr:row>
      <xdr:rowOff>600075</xdr:rowOff>
    </xdr:from>
    <xdr:to>
      <xdr:col>5</xdr:col>
      <xdr:colOff>1133368</xdr:colOff>
      <xdr:row>5</xdr:row>
      <xdr:rowOff>9492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124450" y="971550"/>
          <a:ext cx="857143" cy="266667"/>
        </a:xfrm>
        <a:prstGeom prst="rect">
          <a:avLst/>
        </a:prstGeom>
      </xdr:spPr>
    </xdr:pic>
    <xdr:clientData fPrintsWithSheet="0"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304800</xdr:colOff>
      <xdr:row>2</xdr:row>
      <xdr:rowOff>600075</xdr:rowOff>
    </xdr:from>
    <xdr:to>
      <xdr:col>5</xdr:col>
      <xdr:colOff>1161943</xdr:colOff>
      <xdr:row>5</xdr:row>
      <xdr:rowOff>9492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048250" y="971550"/>
          <a:ext cx="857143" cy="266667"/>
        </a:xfrm>
        <a:prstGeom prst="rect">
          <a:avLst/>
        </a:prstGeom>
      </xdr:spPr>
    </xdr:pic>
    <xdr:clientData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428625</xdr:colOff>
      <xdr:row>3</xdr:row>
      <xdr:rowOff>9525</xdr:rowOff>
    </xdr:from>
    <xdr:to>
      <xdr:col>2</xdr:col>
      <xdr:colOff>1285768</xdr:colOff>
      <xdr:row>5</xdr:row>
      <xdr:rowOff>47592</xdr:rowOff>
    </xdr:to>
    <xdr:pic>
      <xdr:nvPicPr>
        <xdr:cNvPr id="7" name="Imagem 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86075" y="1028700"/>
          <a:ext cx="857143" cy="266667"/>
        </a:xfrm>
        <a:prstGeom prst="rect">
          <a:avLst/>
        </a:prstGeom>
      </xdr:spPr>
    </xdr:pic>
    <xdr:clientData fPrintsWithSheet="0"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314325</xdr:colOff>
      <xdr:row>2</xdr:row>
      <xdr:rowOff>619125</xdr:rowOff>
    </xdr:from>
    <xdr:to>
      <xdr:col>5</xdr:col>
      <xdr:colOff>1171468</xdr:colOff>
      <xdr:row>5</xdr:row>
      <xdr:rowOff>28542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057775" y="990600"/>
          <a:ext cx="857143" cy="266667"/>
        </a:xfrm>
        <a:prstGeom prst="rect">
          <a:avLst/>
        </a:prstGeom>
      </xdr:spPr>
    </xdr:pic>
    <xdr:clientData fPrintsWithSheet="0"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2</xdr:row>
      <xdr:rowOff>514350</xdr:rowOff>
    </xdr:from>
    <xdr:to>
      <xdr:col>12</xdr:col>
      <xdr:colOff>24658</xdr:colOff>
      <xdr:row>5</xdr:row>
      <xdr:rowOff>9492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991600" y="885825"/>
          <a:ext cx="857143" cy="266667"/>
        </a:xfrm>
        <a:prstGeom prst="rect">
          <a:avLst/>
        </a:prstGeom>
      </xdr:spPr>
    </xdr:pic>
    <xdr:clientData fPrintsWithSheet="0"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228600</xdr:colOff>
      <xdr:row>2</xdr:row>
      <xdr:rowOff>514350</xdr:rowOff>
    </xdr:from>
    <xdr:to>
      <xdr:col>10</xdr:col>
      <xdr:colOff>348508</xdr:colOff>
      <xdr:row>5</xdr:row>
      <xdr:rowOff>19017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734050" y="885825"/>
          <a:ext cx="857143" cy="266667"/>
        </a:xfrm>
        <a:prstGeom prst="rect">
          <a:avLst/>
        </a:prstGeom>
      </xdr:spPr>
    </xdr:pic>
    <xdr:clientData fPrintsWithSheet="0"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190500</xdr:colOff>
      <xdr:row>2</xdr:row>
      <xdr:rowOff>428625</xdr:rowOff>
    </xdr:from>
    <xdr:to>
      <xdr:col>11</xdr:col>
      <xdr:colOff>333268</xdr:colOff>
      <xdr:row>5</xdr:row>
      <xdr:rowOff>9492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20250" y="800100"/>
          <a:ext cx="857143" cy="266667"/>
        </a:xfrm>
        <a:prstGeom prst="rect">
          <a:avLst/>
        </a:prstGeom>
      </xdr:spPr>
    </xdr:pic>
    <xdr:clientData fPrintsWithSheet="0"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695325</xdr:colOff>
      <xdr:row>2</xdr:row>
      <xdr:rowOff>361950</xdr:rowOff>
    </xdr:from>
    <xdr:to>
      <xdr:col>11</xdr:col>
      <xdr:colOff>51328</xdr:colOff>
      <xdr:row>5</xdr:row>
      <xdr:rowOff>9492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467600" y="733425"/>
          <a:ext cx="857143" cy="266667"/>
        </a:xfrm>
        <a:prstGeom prst="rect">
          <a:avLst/>
        </a:prstGeom>
      </xdr:spPr>
    </xdr:pic>
    <xdr:clientData fPrintsWithSheet="0"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95250</xdr:colOff>
      <xdr:row>2</xdr:row>
      <xdr:rowOff>257175</xdr:rowOff>
    </xdr:from>
    <xdr:to>
      <xdr:col>20</xdr:col>
      <xdr:colOff>489478</xdr:colOff>
      <xdr:row>5</xdr:row>
      <xdr:rowOff>9492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706350" y="628650"/>
          <a:ext cx="857143" cy="266667"/>
        </a:xfrm>
        <a:prstGeom prst="rect">
          <a:avLst/>
        </a:prstGeom>
      </xdr:spPr>
    </xdr:pic>
    <xdr:clientData fPrintsWithSheet="0"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76200</xdr:colOff>
      <xdr:row>2</xdr:row>
      <xdr:rowOff>285750</xdr:rowOff>
    </xdr:from>
    <xdr:to>
      <xdr:col>19</xdr:col>
      <xdr:colOff>479953</xdr:colOff>
      <xdr:row>4</xdr:row>
      <xdr:rowOff>173322</xdr:rowOff>
    </xdr:to>
    <xdr:pic>
      <xdr:nvPicPr>
        <xdr:cNvPr id="3" name="Imagem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163175" y="657225"/>
          <a:ext cx="857143" cy="266667"/>
        </a:xfrm>
        <a:prstGeom prst="rect">
          <a:avLst/>
        </a:prstGeom>
      </xdr:spPr>
    </xdr:pic>
    <xdr:clientData fPrintsWithSheet="0"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2</xdr:row>
      <xdr:rowOff>276225</xdr:rowOff>
    </xdr:from>
    <xdr:to>
      <xdr:col>8</xdr:col>
      <xdr:colOff>860953</xdr:colOff>
      <xdr:row>5</xdr:row>
      <xdr:rowOff>19017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524875" y="647700"/>
          <a:ext cx="857143" cy="266667"/>
        </a:xfrm>
        <a:prstGeom prst="rect">
          <a:avLst/>
        </a:prstGeom>
      </xdr:spPr>
    </xdr:pic>
    <xdr:clientData fPrintsWithSheet="0"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704850</xdr:colOff>
      <xdr:row>2</xdr:row>
      <xdr:rowOff>495300</xdr:rowOff>
    </xdr:from>
    <xdr:to>
      <xdr:col>8</xdr:col>
      <xdr:colOff>3703</xdr:colOff>
      <xdr:row>5</xdr:row>
      <xdr:rowOff>9492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505575" y="866775"/>
          <a:ext cx="857143" cy="266667"/>
        </a:xfrm>
        <a:prstGeom prst="rect">
          <a:avLst/>
        </a:prstGeom>
      </xdr:spPr>
    </xdr:pic>
    <xdr:clientData fPrintsWithSheet="0"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285750</xdr:colOff>
      <xdr:row>2</xdr:row>
      <xdr:rowOff>304800</xdr:rowOff>
    </xdr:from>
    <xdr:to>
      <xdr:col>15</xdr:col>
      <xdr:colOff>30373</xdr:colOff>
      <xdr:row>5</xdr:row>
      <xdr:rowOff>9492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620375" y="676275"/>
          <a:ext cx="857143" cy="266667"/>
        </a:xfrm>
        <a:prstGeom prst="rect">
          <a:avLst/>
        </a:prstGeom>
      </xdr:spPr>
    </xdr:pic>
    <xdr:clientData fPrint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200025</xdr:colOff>
      <xdr:row>2</xdr:row>
      <xdr:rowOff>409575</xdr:rowOff>
    </xdr:from>
    <xdr:to>
      <xdr:col>4</xdr:col>
      <xdr:colOff>1057168</xdr:colOff>
      <xdr:row>5</xdr:row>
      <xdr:rowOff>28542</xdr:rowOff>
    </xdr:to>
    <xdr:pic>
      <xdr:nvPicPr>
        <xdr:cNvPr id="3" name="Imagem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886450" y="781050"/>
          <a:ext cx="857143" cy="266667"/>
        </a:xfrm>
        <a:prstGeom prst="rect">
          <a:avLst/>
        </a:prstGeom>
      </xdr:spPr>
    </xdr:pic>
    <xdr:clientData fPrintsWithSheet="0"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276225</xdr:colOff>
      <xdr:row>2</xdr:row>
      <xdr:rowOff>390525</xdr:rowOff>
    </xdr:from>
    <xdr:to>
      <xdr:col>14</xdr:col>
      <xdr:colOff>20848</xdr:colOff>
      <xdr:row>4</xdr:row>
      <xdr:rowOff>173322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648700" y="762000"/>
          <a:ext cx="857143" cy="266667"/>
        </a:xfrm>
        <a:prstGeom prst="rect">
          <a:avLst/>
        </a:prstGeom>
      </xdr:spPr>
    </xdr:pic>
    <xdr:clientData fPrintsWithSheet="0"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304800</xdr:colOff>
      <xdr:row>2</xdr:row>
      <xdr:rowOff>266700</xdr:rowOff>
    </xdr:from>
    <xdr:to>
      <xdr:col>9</xdr:col>
      <xdr:colOff>670453</xdr:colOff>
      <xdr:row>5</xdr:row>
      <xdr:rowOff>19017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858250" y="638175"/>
          <a:ext cx="857143" cy="266667"/>
        </a:xfrm>
        <a:prstGeom prst="rect">
          <a:avLst/>
        </a:prstGeom>
      </xdr:spPr>
    </xdr:pic>
    <xdr:clientData fPrintsWithSheet="0"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419100</xdr:colOff>
      <xdr:row>2</xdr:row>
      <xdr:rowOff>495300</xdr:rowOff>
    </xdr:from>
    <xdr:to>
      <xdr:col>9</xdr:col>
      <xdr:colOff>20848</xdr:colOff>
      <xdr:row>4</xdr:row>
      <xdr:rowOff>173322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514975" y="866775"/>
          <a:ext cx="857143" cy="266667"/>
        </a:xfrm>
        <a:prstGeom prst="rect">
          <a:avLst/>
        </a:prstGeom>
      </xdr:spPr>
    </xdr:pic>
    <xdr:clientData fPrintsWithSheet="0"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342900</xdr:colOff>
      <xdr:row>2</xdr:row>
      <xdr:rowOff>238125</xdr:rowOff>
    </xdr:from>
    <xdr:to>
      <xdr:col>6</xdr:col>
      <xdr:colOff>1200043</xdr:colOff>
      <xdr:row>4</xdr:row>
      <xdr:rowOff>161892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743825" y="609600"/>
          <a:ext cx="857143" cy="266667"/>
        </a:xfrm>
        <a:prstGeom prst="rect">
          <a:avLst/>
        </a:prstGeom>
      </xdr:spPr>
    </xdr:pic>
    <xdr:clientData fPrintsWithSheet="0"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2</xdr:row>
      <xdr:rowOff>466725</xdr:rowOff>
    </xdr:from>
    <xdr:to>
      <xdr:col>5</xdr:col>
      <xdr:colOff>851428</xdr:colOff>
      <xdr:row>4</xdr:row>
      <xdr:rowOff>152367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343400" y="838200"/>
          <a:ext cx="857143" cy="266667"/>
        </a:xfrm>
        <a:prstGeom prst="rect">
          <a:avLst/>
        </a:prstGeom>
      </xdr:spPr>
    </xdr:pic>
    <xdr:clientData fPrintsWithSheet="0"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2</xdr:row>
      <xdr:rowOff>238125</xdr:rowOff>
    </xdr:from>
    <xdr:to>
      <xdr:col>8</xdr:col>
      <xdr:colOff>860953</xdr:colOff>
      <xdr:row>4</xdr:row>
      <xdr:rowOff>85692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458200" y="609600"/>
          <a:ext cx="857143" cy="266667"/>
        </a:xfrm>
        <a:prstGeom prst="rect">
          <a:avLst/>
        </a:prstGeom>
      </xdr:spPr>
    </xdr:pic>
    <xdr:clientData fPrintsWithSheet="0"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2</xdr:row>
      <xdr:rowOff>495300</xdr:rowOff>
    </xdr:from>
    <xdr:to>
      <xdr:col>8</xdr:col>
      <xdr:colOff>3703</xdr:colOff>
      <xdr:row>4</xdr:row>
      <xdr:rowOff>173322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553075" y="866775"/>
          <a:ext cx="857143" cy="266667"/>
        </a:xfrm>
        <a:prstGeom prst="rect">
          <a:avLst/>
        </a:prstGeom>
      </xdr:spPr>
    </xdr:pic>
    <xdr:clientData fPrintsWithSheet="0"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923925</xdr:colOff>
      <xdr:row>2</xdr:row>
      <xdr:rowOff>314325</xdr:rowOff>
    </xdr:from>
    <xdr:to>
      <xdr:col>7</xdr:col>
      <xdr:colOff>37993</xdr:colOff>
      <xdr:row>4</xdr:row>
      <xdr:rowOff>161892</xdr:rowOff>
    </xdr:to>
    <xdr:pic>
      <xdr:nvPicPr>
        <xdr:cNvPr id="3" name="Imagem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019925" y="685800"/>
          <a:ext cx="857143" cy="266667"/>
        </a:xfrm>
        <a:prstGeom prst="rect">
          <a:avLst/>
        </a:prstGeom>
      </xdr:spPr>
    </xdr:pic>
    <xdr:clientData fPrintsWithSheet="0"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619125</xdr:colOff>
      <xdr:row>2</xdr:row>
      <xdr:rowOff>495300</xdr:rowOff>
    </xdr:from>
    <xdr:to>
      <xdr:col>5</xdr:col>
      <xdr:colOff>441853</xdr:colOff>
      <xdr:row>5</xdr:row>
      <xdr:rowOff>30447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219575" y="866775"/>
          <a:ext cx="857143" cy="266667"/>
        </a:xfrm>
        <a:prstGeom prst="rect">
          <a:avLst/>
        </a:prstGeom>
      </xdr:spPr>
    </xdr:pic>
    <xdr:clientData fPrintsWithSheet="0"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257175</xdr:colOff>
      <xdr:row>2</xdr:row>
      <xdr:rowOff>314325</xdr:rowOff>
    </xdr:from>
    <xdr:to>
      <xdr:col>11</xdr:col>
      <xdr:colOff>594253</xdr:colOff>
      <xdr:row>4</xdr:row>
      <xdr:rowOff>62832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791575" y="685800"/>
          <a:ext cx="857143" cy="266667"/>
        </a:xfrm>
        <a:prstGeom prst="rect">
          <a:avLst/>
        </a:prstGeom>
      </xdr:spPr>
    </xdr:pic>
    <xdr:clientData fPrint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152400</xdr:colOff>
      <xdr:row>2</xdr:row>
      <xdr:rowOff>628650</xdr:rowOff>
    </xdr:from>
    <xdr:to>
      <xdr:col>3</xdr:col>
      <xdr:colOff>1009543</xdr:colOff>
      <xdr:row>5</xdr:row>
      <xdr:rowOff>19017</xdr:rowOff>
    </xdr:to>
    <xdr:pic>
      <xdr:nvPicPr>
        <xdr:cNvPr id="5" name="Imagem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829050" y="1000125"/>
          <a:ext cx="857143" cy="266667"/>
        </a:xfrm>
        <a:prstGeom prst="rect">
          <a:avLst/>
        </a:prstGeom>
      </xdr:spPr>
    </xdr:pic>
    <xdr:clientData fPrintsWithSheet="0"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104775</xdr:colOff>
      <xdr:row>2</xdr:row>
      <xdr:rowOff>495300</xdr:rowOff>
    </xdr:from>
    <xdr:to>
      <xdr:col>10</xdr:col>
      <xdr:colOff>413278</xdr:colOff>
      <xdr:row>4</xdr:row>
      <xdr:rowOff>173322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648325" y="866775"/>
          <a:ext cx="857143" cy="266667"/>
        </a:xfrm>
        <a:prstGeom prst="rect">
          <a:avLst/>
        </a:prstGeom>
      </xdr:spPr>
    </xdr:pic>
    <xdr:clientData fPrintsWithSheet="0"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0</xdr:colOff>
      <xdr:row>2</xdr:row>
      <xdr:rowOff>285750</xdr:rowOff>
    </xdr:from>
    <xdr:to>
      <xdr:col>16</xdr:col>
      <xdr:colOff>41803</xdr:colOff>
      <xdr:row>4</xdr:row>
      <xdr:rowOff>142842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991725" y="657225"/>
          <a:ext cx="857143" cy="266667"/>
        </a:xfrm>
        <a:prstGeom prst="rect">
          <a:avLst/>
        </a:prstGeom>
      </xdr:spPr>
    </xdr:pic>
    <xdr:clientData fPrintsWithSheet="0"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123825</xdr:colOff>
      <xdr:row>2</xdr:row>
      <xdr:rowOff>428625</xdr:rowOff>
    </xdr:from>
    <xdr:to>
      <xdr:col>15</xdr:col>
      <xdr:colOff>9418</xdr:colOff>
      <xdr:row>5</xdr:row>
      <xdr:rowOff>9492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734300" y="800100"/>
          <a:ext cx="857143" cy="266667"/>
        </a:xfrm>
        <a:prstGeom prst="rect">
          <a:avLst/>
        </a:prstGeom>
      </xdr:spPr>
    </xdr:pic>
    <xdr:clientData fPrintsWithSheet="0"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66675</xdr:colOff>
      <xdr:row>2</xdr:row>
      <xdr:rowOff>304800</xdr:rowOff>
    </xdr:from>
    <xdr:to>
      <xdr:col>18</xdr:col>
      <xdr:colOff>13228</xdr:colOff>
      <xdr:row>4</xdr:row>
      <xdr:rowOff>161892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791825" y="676275"/>
          <a:ext cx="857143" cy="266667"/>
        </a:xfrm>
        <a:prstGeom prst="rect">
          <a:avLst/>
        </a:prstGeom>
      </xdr:spPr>
    </xdr:pic>
    <xdr:clientData fPrintsWithSheet="0"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123825</xdr:colOff>
      <xdr:row>2</xdr:row>
      <xdr:rowOff>419100</xdr:rowOff>
    </xdr:from>
    <xdr:to>
      <xdr:col>17</xdr:col>
      <xdr:colOff>9418</xdr:colOff>
      <xdr:row>4</xdr:row>
      <xdr:rowOff>173322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820150" y="790575"/>
          <a:ext cx="857143" cy="266667"/>
        </a:xfrm>
        <a:prstGeom prst="rect">
          <a:avLst/>
        </a:prstGeom>
      </xdr:spPr>
    </xdr:pic>
    <xdr:clientData fPrintsWithSheet="0"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2</xdr:row>
      <xdr:rowOff>304800</xdr:rowOff>
    </xdr:from>
    <xdr:to>
      <xdr:col>8</xdr:col>
      <xdr:colOff>857143</xdr:colOff>
      <xdr:row>4</xdr:row>
      <xdr:rowOff>161892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420100" y="676275"/>
          <a:ext cx="857143" cy="266667"/>
        </a:xfrm>
        <a:prstGeom prst="rect">
          <a:avLst/>
        </a:prstGeom>
      </xdr:spPr>
    </xdr:pic>
    <xdr:clientData fPrintsWithSheet="0"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704850</xdr:colOff>
      <xdr:row>2</xdr:row>
      <xdr:rowOff>400050</xdr:rowOff>
    </xdr:from>
    <xdr:to>
      <xdr:col>8</xdr:col>
      <xdr:colOff>24658</xdr:colOff>
      <xdr:row>4</xdr:row>
      <xdr:rowOff>161892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838825" y="771525"/>
          <a:ext cx="857143" cy="266667"/>
        </a:xfrm>
        <a:prstGeom prst="rect">
          <a:avLst/>
        </a:prstGeom>
      </xdr:spPr>
    </xdr:pic>
    <xdr:clientData fPrintsWithSheet="0"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2</xdr:row>
      <xdr:rowOff>323850</xdr:rowOff>
    </xdr:from>
    <xdr:to>
      <xdr:col>8</xdr:col>
      <xdr:colOff>860953</xdr:colOff>
      <xdr:row>5</xdr:row>
      <xdr:rowOff>9492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363075" y="695325"/>
          <a:ext cx="857143" cy="266667"/>
        </a:xfrm>
        <a:prstGeom prst="rect">
          <a:avLst/>
        </a:prstGeom>
      </xdr:spPr>
    </xdr:pic>
    <xdr:clientData fPrintsWithSheet="0"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552450</xdr:colOff>
      <xdr:row>2</xdr:row>
      <xdr:rowOff>428625</xdr:rowOff>
    </xdr:from>
    <xdr:to>
      <xdr:col>8</xdr:col>
      <xdr:colOff>18943</xdr:colOff>
      <xdr:row>5</xdr:row>
      <xdr:rowOff>9492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3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343525" y="800100"/>
          <a:ext cx="857143" cy="266667"/>
        </a:xfrm>
        <a:prstGeom prst="rect">
          <a:avLst/>
        </a:prstGeom>
      </xdr:spPr>
    </xdr:pic>
    <xdr:clientData fPrintsWithSheet="0"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228600</xdr:colOff>
      <xdr:row>2</xdr:row>
      <xdr:rowOff>323850</xdr:rowOff>
    </xdr:from>
    <xdr:to>
      <xdr:col>11</xdr:col>
      <xdr:colOff>5608</xdr:colOff>
      <xdr:row>5</xdr:row>
      <xdr:rowOff>9492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3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162925" y="695325"/>
          <a:ext cx="857143" cy="266667"/>
        </a:xfrm>
        <a:prstGeom prst="rect">
          <a:avLst/>
        </a:prstGeom>
      </xdr:spPr>
    </xdr:pic>
    <xdr:clientData fPrintsWithSheet="0"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561975</xdr:colOff>
      <xdr:row>3</xdr:row>
      <xdr:rowOff>19050</xdr:rowOff>
    </xdr:from>
    <xdr:to>
      <xdr:col>8</xdr:col>
      <xdr:colOff>11323</xdr:colOff>
      <xdr:row>5</xdr:row>
      <xdr:rowOff>66642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039100" y="647700"/>
          <a:ext cx="857143" cy="266667"/>
        </a:xfrm>
        <a:prstGeom prst="rect">
          <a:avLst/>
        </a:prstGeom>
      </xdr:spPr>
    </xdr:pic>
    <xdr:clientData fPrintsWithSheet="0"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571500</xdr:colOff>
      <xdr:row>2</xdr:row>
      <xdr:rowOff>409575</xdr:rowOff>
    </xdr:from>
    <xdr:to>
      <xdr:col>10</xdr:col>
      <xdr:colOff>1798</xdr:colOff>
      <xdr:row>4</xdr:row>
      <xdr:rowOff>171417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3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524625" y="781050"/>
          <a:ext cx="857143" cy="266667"/>
        </a:xfrm>
        <a:prstGeom prst="rect">
          <a:avLst/>
        </a:prstGeom>
      </xdr:spPr>
    </xdr:pic>
    <xdr:clientData fPrintsWithSheet="0"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542925</xdr:colOff>
      <xdr:row>2</xdr:row>
      <xdr:rowOff>304800</xdr:rowOff>
    </xdr:from>
    <xdr:to>
      <xdr:col>15</xdr:col>
      <xdr:colOff>699028</xdr:colOff>
      <xdr:row>4</xdr:row>
      <xdr:rowOff>161892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3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182225" y="676275"/>
          <a:ext cx="857143" cy="266667"/>
        </a:xfrm>
        <a:prstGeom prst="rect">
          <a:avLst/>
        </a:prstGeom>
      </xdr:spPr>
    </xdr:pic>
    <xdr:clientData fPrintsWithSheet="0"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685800</xdr:colOff>
      <xdr:row>2</xdr:row>
      <xdr:rowOff>238125</xdr:rowOff>
    </xdr:from>
    <xdr:to>
      <xdr:col>14</xdr:col>
      <xdr:colOff>765703</xdr:colOff>
      <xdr:row>4</xdr:row>
      <xdr:rowOff>161892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3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486775" y="609600"/>
          <a:ext cx="857143" cy="266667"/>
        </a:xfrm>
        <a:prstGeom prst="rect">
          <a:avLst/>
        </a:prstGeom>
      </xdr:spPr>
    </xdr:pic>
    <xdr:clientData fPrintsWithSheet="0"/>
  </xdr:twoCellAnchor>
</xdr:wsDr>
</file>

<file path=xl/drawings/drawing5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688975</xdr:colOff>
      <xdr:row>2</xdr:row>
      <xdr:rowOff>304800</xdr:rowOff>
    </xdr:from>
    <xdr:to>
      <xdr:col>10</xdr:col>
      <xdr:colOff>9418</xdr:colOff>
      <xdr:row>4</xdr:row>
      <xdr:rowOff>161892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3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893175" y="660400"/>
          <a:ext cx="895243" cy="263492"/>
        </a:xfrm>
        <a:prstGeom prst="rect">
          <a:avLst/>
        </a:prstGeom>
      </xdr:spPr>
    </xdr:pic>
    <xdr:clientData fPrintsWithSheet="0"/>
  </xdr:twoCellAnchor>
</xdr:wsDr>
</file>

<file path=xl/drawings/drawing5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552450</xdr:colOff>
      <xdr:row>2</xdr:row>
      <xdr:rowOff>266700</xdr:rowOff>
    </xdr:from>
    <xdr:to>
      <xdr:col>9</xdr:col>
      <xdr:colOff>32278</xdr:colOff>
      <xdr:row>4</xdr:row>
      <xdr:rowOff>114267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3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753100" y="638175"/>
          <a:ext cx="857143" cy="266667"/>
        </a:xfrm>
        <a:prstGeom prst="rect">
          <a:avLst/>
        </a:prstGeom>
      </xdr:spPr>
    </xdr:pic>
    <xdr:clientData fPrintsWithSheet="0"/>
  </xdr:twoCellAnchor>
</xdr:wsDr>
</file>

<file path=xl/drawings/drawing55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95250</xdr:colOff>
      <xdr:row>2</xdr:row>
      <xdr:rowOff>314325</xdr:rowOff>
    </xdr:from>
    <xdr:to>
      <xdr:col>21</xdr:col>
      <xdr:colOff>466255</xdr:colOff>
      <xdr:row>5</xdr:row>
      <xdr:rowOff>3777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3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220575" y="685800"/>
          <a:ext cx="857143" cy="266667"/>
        </a:xfrm>
        <a:prstGeom prst="rect">
          <a:avLst/>
        </a:prstGeom>
      </xdr:spPr>
    </xdr:pic>
    <xdr:clientData fPrintsWithSheet="0"/>
  </xdr:twoCellAnchor>
</xdr:wsDr>
</file>

<file path=xl/drawings/drawing56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257175</xdr:colOff>
      <xdr:row>2</xdr:row>
      <xdr:rowOff>257175</xdr:rowOff>
    </xdr:from>
    <xdr:to>
      <xdr:col>20</xdr:col>
      <xdr:colOff>592348</xdr:colOff>
      <xdr:row>4</xdr:row>
      <xdr:rowOff>173322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3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91800" y="628650"/>
          <a:ext cx="857143" cy="266667"/>
        </a:xfrm>
        <a:prstGeom prst="rect">
          <a:avLst/>
        </a:prstGeom>
      </xdr:spPr>
    </xdr:pic>
    <xdr:clientData fPrintsWithSheet="0"/>
  </xdr:twoCellAnchor>
</xdr:wsDr>
</file>

<file path=xl/drawings/drawing57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638175</xdr:colOff>
      <xdr:row>2</xdr:row>
      <xdr:rowOff>466725</xdr:rowOff>
    </xdr:from>
    <xdr:to>
      <xdr:col>13</xdr:col>
      <xdr:colOff>3703</xdr:colOff>
      <xdr:row>5</xdr:row>
      <xdr:rowOff>19017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3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248900" y="838200"/>
          <a:ext cx="857143" cy="266667"/>
        </a:xfrm>
        <a:prstGeom prst="rect">
          <a:avLst/>
        </a:prstGeom>
      </xdr:spPr>
    </xdr:pic>
    <xdr:clientData fPrintsWithSheet="0"/>
  </xdr:twoCellAnchor>
</xdr:wsDr>
</file>

<file path=xl/drawings/drawing58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742950</xdr:colOff>
      <xdr:row>2</xdr:row>
      <xdr:rowOff>285750</xdr:rowOff>
    </xdr:from>
    <xdr:to>
      <xdr:col>12</xdr:col>
      <xdr:colOff>9418</xdr:colOff>
      <xdr:row>4</xdr:row>
      <xdr:rowOff>9492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3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782050" y="657225"/>
          <a:ext cx="857143" cy="266667"/>
        </a:xfrm>
        <a:prstGeom prst="rect">
          <a:avLst/>
        </a:prstGeom>
      </xdr:spPr>
    </xdr:pic>
    <xdr:clientData fPrintsWithSheet="0"/>
  </xdr:twoCellAnchor>
</xdr:wsDr>
</file>

<file path=xl/drawings/drawing59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666750</xdr:colOff>
      <xdr:row>2</xdr:row>
      <xdr:rowOff>438150</xdr:rowOff>
    </xdr:from>
    <xdr:to>
      <xdr:col>13</xdr:col>
      <xdr:colOff>41803</xdr:colOff>
      <xdr:row>4</xdr:row>
      <xdr:rowOff>161892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3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15600" y="809625"/>
          <a:ext cx="857143" cy="266667"/>
        </a:xfrm>
        <a:prstGeom prst="rect">
          <a:avLst/>
        </a:prstGeom>
      </xdr:spPr>
    </xdr:pic>
    <xdr:clientData fPrint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3</xdr:row>
      <xdr:rowOff>0</xdr:rowOff>
    </xdr:from>
    <xdr:to>
      <xdr:col>7</xdr:col>
      <xdr:colOff>70378</xdr:colOff>
      <xdr:row>5</xdr:row>
      <xdr:rowOff>38067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524500" y="762000"/>
          <a:ext cx="857143" cy="266667"/>
        </a:xfrm>
        <a:prstGeom prst="rect">
          <a:avLst/>
        </a:prstGeom>
      </xdr:spPr>
    </xdr:pic>
    <xdr:clientData fPrintsWithSheet="0"/>
  </xdr:twoCellAnchor>
</xdr:wsDr>
</file>

<file path=xl/drawings/drawing60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771525</xdr:colOff>
      <xdr:row>2</xdr:row>
      <xdr:rowOff>361950</xdr:rowOff>
    </xdr:from>
    <xdr:to>
      <xdr:col>12</xdr:col>
      <xdr:colOff>9418</xdr:colOff>
      <xdr:row>4</xdr:row>
      <xdr:rowOff>171417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3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848725" y="733425"/>
          <a:ext cx="857143" cy="266667"/>
        </a:xfrm>
        <a:prstGeom prst="rect">
          <a:avLst/>
        </a:prstGeom>
      </xdr:spPr>
    </xdr:pic>
    <xdr:clientData fPrintsWithSheet="0"/>
  </xdr:twoCellAnchor>
</xdr:wsDr>
</file>

<file path=xl/drawings/drawing6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676275</xdr:colOff>
      <xdr:row>2</xdr:row>
      <xdr:rowOff>400050</xdr:rowOff>
    </xdr:from>
    <xdr:to>
      <xdr:col>13</xdr:col>
      <xdr:colOff>32278</xdr:colOff>
      <xdr:row>4</xdr:row>
      <xdr:rowOff>123792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3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25125" y="771525"/>
          <a:ext cx="857143" cy="266667"/>
        </a:xfrm>
        <a:prstGeom prst="rect">
          <a:avLst/>
        </a:prstGeom>
      </xdr:spPr>
    </xdr:pic>
    <xdr:clientData fPrintsWithSheet="0"/>
  </xdr:twoCellAnchor>
</xdr:wsDr>
</file>

<file path=xl/drawings/drawing6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666750</xdr:colOff>
      <xdr:row>2</xdr:row>
      <xdr:rowOff>323850</xdr:rowOff>
    </xdr:from>
    <xdr:to>
      <xdr:col>12</xdr:col>
      <xdr:colOff>18943</xdr:colOff>
      <xdr:row>4</xdr:row>
      <xdr:rowOff>161892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3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810625" y="695325"/>
          <a:ext cx="857143" cy="266667"/>
        </a:xfrm>
        <a:prstGeom prst="rect">
          <a:avLst/>
        </a:prstGeom>
      </xdr:spPr>
    </xdr:pic>
    <xdr:clientData fPrintsWithSheet="0"/>
  </xdr:twoCellAnchor>
</xdr:wsDr>
</file>

<file path=xl/drawings/drawing6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19050</xdr:colOff>
      <xdr:row>2</xdr:row>
      <xdr:rowOff>466725</xdr:rowOff>
    </xdr:from>
    <xdr:to>
      <xdr:col>8</xdr:col>
      <xdr:colOff>876193</xdr:colOff>
      <xdr:row>5</xdr:row>
      <xdr:rowOff>19017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3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915525" y="838200"/>
          <a:ext cx="857143" cy="266667"/>
        </a:xfrm>
        <a:prstGeom prst="rect">
          <a:avLst/>
        </a:prstGeom>
      </xdr:spPr>
    </xdr:pic>
    <xdr:clientData fPrintsWithSheet="0"/>
  </xdr:twoCellAnchor>
</xdr:wsDr>
</file>

<file path=xl/drawings/drawing6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295275</xdr:colOff>
      <xdr:row>2</xdr:row>
      <xdr:rowOff>371475</xdr:rowOff>
    </xdr:from>
    <xdr:to>
      <xdr:col>7</xdr:col>
      <xdr:colOff>1152418</xdr:colOff>
      <xdr:row>4</xdr:row>
      <xdr:rowOff>173322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4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458200" y="742950"/>
          <a:ext cx="857143" cy="266667"/>
        </a:xfrm>
        <a:prstGeom prst="rect">
          <a:avLst/>
        </a:prstGeom>
      </xdr:spPr>
    </xdr:pic>
    <xdr:clientData fPrintsWithSheet="0"/>
  </xdr:twoCellAnchor>
</xdr:wsDr>
</file>

<file path=xl/drawings/drawing6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276225</xdr:colOff>
      <xdr:row>2</xdr:row>
      <xdr:rowOff>361950</xdr:rowOff>
    </xdr:from>
    <xdr:to>
      <xdr:col>4</xdr:col>
      <xdr:colOff>1133368</xdr:colOff>
      <xdr:row>4</xdr:row>
      <xdr:rowOff>173322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4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743575" y="733425"/>
          <a:ext cx="857143" cy="266667"/>
        </a:xfrm>
        <a:prstGeom prst="rect">
          <a:avLst/>
        </a:prstGeom>
      </xdr:spPr>
    </xdr:pic>
    <xdr:clientData fPrintsWithSheet="0"/>
  </xdr:twoCellAnchor>
</xdr:wsDr>
</file>

<file path=xl/drawings/drawing6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314325</xdr:colOff>
      <xdr:row>2</xdr:row>
      <xdr:rowOff>495300</xdr:rowOff>
    </xdr:from>
    <xdr:to>
      <xdr:col>4</xdr:col>
      <xdr:colOff>9418</xdr:colOff>
      <xdr:row>4</xdr:row>
      <xdr:rowOff>171417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4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086225" y="866775"/>
          <a:ext cx="857143" cy="266667"/>
        </a:xfrm>
        <a:prstGeom prst="rect">
          <a:avLst/>
        </a:prstGeom>
      </xdr:spPr>
    </xdr:pic>
    <xdr:clientData fPrintsWithSheet="0"/>
  </xdr:twoCellAnchor>
</xdr:wsDr>
</file>

<file path=xl/drawings/drawing6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19050</xdr:colOff>
      <xdr:row>2</xdr:row>
      <xdr:rowOff>485775</xdr:rowOff>
    </xdr:from>
    <xdr:to>
      <xdr:col>5</xdr:col>
      <xdr:colOff>9418</xdr:colOff>
      <xdr:row>4</xdr:row>
      <xdr:rowOff>173322</xdr:rowOff>
    </xdr:to>
    <xdr:pic>
      <xdr:nvPicPr>
        <xdr:cNvPr id="3" name="Imagem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4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581650" y="857250"/>
          <a:ext cx="857143" cy="266667"/>
        </a:xfrm>
        <a:prstGeom prst="rect">
          <a:avLst/>
        </a:prstGeom>
      </xdr:spPr>
    </xdr:pic>
    <xdr:clientData fPrintsWithSheet="0"/>
  </xdr:twoCellAnchor>
</xdr:wsDr>
</file>

<file path=xl/drawings/drawing68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590550</xdr:colOff>
      <xdr:row>2</xdr:row>
      <xdr:rowOff>523875</xdr:rowOff>
    </xdr:from>
    <xdr:to>
      <xdr:col>3</xdr:col>
      <xdr:colOff>1447693</xdr:colOff>
      <xdr:row>4</xdr:row>
      <xdr:rowOff>152367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4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990975" y="895350"/>
          <a:ext cx="857143" cy="266667"/>
        </a:xfrm>
        <a:prstGeom prst="rect">
          <a:avLst/>
        </a:prstGeom>
      </xdr:spPr>
    </xdr:pic>
    <xdr:clientData fPrintsWithSheet="0"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247650</xdr:colOff>
      <xdr:row>2</xdr:row>
      <xdr:rowOff>438150</xdr:rowOff>
    </xdr:from>
    <xdr:to>
      <xdr:col>5</xdr:col>
      <xdr:colOff>1104793</xdr:colOff>
      <xdr:row>5</xdr:row>
      <xdr:rowOff>9492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372350" y="809625"/>
          <a:ext cx="857143" cy="266667"/>
        </a:xfrm>
        <a:prstGeom prst="rect">
          <a:avLst/>
        </a:prstGeom>
      </xdr:spPr>
    </xdr:pic>
    <xdr:clientData fPrintsWithSheet="0"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</xdr:row>
      <xdr:rowOff>542925</xdr:rowOff>
    </xdr:from>
    <xdr:to>
      <xdr:col>4</xdr:col>
      <xdr:colOff>841903</xdr:colOff>
      <xdr:row>5</xdr:row>
      <xdr:rowOff>19017</xdr:rowOff>
    </xdr:to>
    <xdr:pic>
      <xdr:nvPicPr>
        <xdr:cNvPr id="3" name="Imagem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933825" y="914400"/>
          <a:ext cx="857143" cy="266667"/>
        </a:xfrm>
        <a:prstGeom prst="rect">
          <a:avLst/>
        </a:prstGeom>
      </xdr:spPr>
    </xdr:pic>
    <xdr:clientData fPrintsWithSheet="0"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114300</xdr:colOff>
      <xdr:row>2</xdr:row>
      <xdr:rowOff>295275</xdr:rowOff>
    </xdr:from>
    <xdr:to>
      <xdr:col>14</xdr:col>
      <xdr:colOff>3703</xdr:colOff>
      <xdr:row>5</xdr:row>
      <xdr:rowOff>38067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001250" y="666750"/>
          <a:ext cx="857143" cy="266667"/>
        </a:xfrm>
        <a:prstGeom prst="rect">
          <a:avLst/>
        </a:prstGeom>
      </xdr:spPr>
    </xdr:pic>
    <xdr:clientData fPrintsWithSheet="0"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0.xml"/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1.xml"/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2.xml"/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3.xml"/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4.xml"/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5.xml"/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6.xml"/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7.xml"/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8.xml"/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9.xml"/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0.xml"/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1.xml"/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2.xml"/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3.xml"/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4.xml"/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5.xml"/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6.xml"/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7.xml"/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8.xml"/><Relationship Id="rId1" Type="http://schemas.openxmlformats.org/officeDocument/2006/relationships/printerSettings" Target="../printerSettings/printerSettings74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5050D4"/>
  </sheetPr>
  <dimension ref="A1:B79"/>
  <sheetViews>
    <sheetView showGridLines="0" tabSelected="1" zoomScale="80" zoomScaleNormal="80" workbookViewId="0"/>
  </sheetViews>
  <sheetFormatPr defaultColWidth="186.7109375" defaultRowHeight="12.75" outlineLevelRow="1"/>
  <cols>
    <col min="1" max="16384" width="186.7109375" style="81"/>
  </cols>
  <sheetData>
    <row r="1" spans="1:2" ht="23.25">
      <c r="A1" s="141" t="s">
        <v>548</v>
      </c>
    </row>
    <row r="2" spans="1:2" ht="8.1" customHeight="1">
      <c r="A2" s="141"/>
    </row>
    <row r="3" spans="1:2" s="79" customFormat="1" ht="15.75">
      <c r="A3" s="78" t="s">
        <v>379</v>
      </c>
    </row>
    <row r="4" spans="1:2" outlineLevel="1">
      <c r="A4" s="80" t="s">
        <v>380</v>
      </c>
    </row>
    <row r="5" spans="1:2" outlineLevel="1">
      <c r="A5" s="80" t="s">
        <v>381</v>
      </c>
    </row>
    <row r="6" spans="1:2" outlineLevel="1">
      <c r="A6" s="80" t="s">
        <v>382</v>
      </c>
    </row>
    <row r="7" spans="1:2" outlineLevel="1">
      <c r="A7" s="80" t="s">
        <v>383</v>
      </c>
    </row>
    <row r="9" spans="1:2" s="79" customFormat="1" ht="15.75">
      <c r="A9" s="78" t="s">
        <v>384</v>
      </c>
      <c r="B9" s="81"/>
    </row>
    <row r="10" spans="1:2" outlineLevel="1">
      <c r="A10" s="82" t="s">
        <v>385</v>
      </c>
    </row>
    <row r="11" spans="1:2" outlineLevel="1">
      <c r="A11" s="82" t="s">
        <v>386</v>
      </c>
    </row>
    <row r="12" spans="1:2" outlineLevel="1">
      <c r="A12" s="82" t="s">
        <v>387</v>
      </c>
    </row>
    <row r="13" spans="1:2" outlineLevel="1">
      <c r="A13" s="82" t="s">
        <v>388</v>
      </c>
    </row>
    <row r="14" spans="1:2" outlineLevel="1">
      <c r="A14" s="82" t="s">
        <v>389</v>
      </c>
    </row>
    <row r="15" spans="1:2" outlineLevel="1">
      <c r="A15" s="82" t="s">
        <v>390</v>
      </c>
    </row>
    <row r="17" spans="1:2" s="79" customFormat="1" ht="15.75">
      <c r="A17" s="78" t="s">
        <v>391</v>
      </c>
      <c r="B17" s="81"/>
    </row>
    <row r="18" spans="1:2" outlineLevel="1">
      <c r="A18" s="82" t="s">
        <v>392</v>
      </c>
    </row>
    <row r="19" spans="1:2" outlineLevel="1">
      <c r="A19" s="82" t="s">
        <v>393</v>
      </c>
    </row>
    <row r="20" spans="1:2" outlineLevel="1">
      <c r="A20" s="82" t="s">
        <v>394</v>
      </c>
    </row>
    <row r="21" spans="1:2" outlineLevel="1">
      <c r="A21" s="82" t="s">
        <v>395</v>
      </c>
    </row>
    <row r="22" spans="1:2" ht="25.5" outlineLevel="1">
      <c r="A22" s="82" t="s">
        <v>396</v>
      </c>
    </row>
    <row r="23" spans="1:2" outlineLevel="1">
      <c r="A23" s="82" t="s">
        <v>397</v>
      </c>
    </row>
    <row r="24" spans="1:2" outlineLevel="1">
      <c r="A24" s="82" t="s">
        <v>398</v>
      </c>
    </row>
    <row r="25" spans="1:2" ht="25.5" outlineLevel="1">
      <c r="A25" s="82" t="s">
        <v>399</v>
      </c>
    </row>
    <row r="26" spans="1:2" outlineLevel="1">
      <c r="A26" s="82" t="s">
        <v>400</v>
      </c>
    </row>
    <row r="27" spans="1:2" outlineLevel="1">
      <c r="A27" s="82" t="s">
        <v>401</v>
      </c>
    </row>
    <row r="28" spans="1:2" outlineLevel="1">
      <c r="A28" s="82" t="s">
        <v>402</v>
      </c>
    </row>
    <row r="29" spans="1:2" outlineLevel="1">
      <c r="A29" s="82" t="s">
        <v>403</v>
      </c>
    </row>
    <row r="30" spans="1:2" outlineLevel="1">
      <c r="A30" s="82" t="s">
        <v>404</v>
      </c>
    </row>
    <row r="31" spans="1:2" outlineLevel="1">
      <c r="A31" s="82" t="s">
        <v>405</v>
      </c>
    </row>
    <row r="32" spans="1:2" outlineLevel="1">
      <c r="A32" s="82" t="s">
        <v>406</v>
      </c>
    </row>
    <row r="33" spans="1:1" outlineLevel="1">
      <c r="A33" s="82" t="s">
        <v>407</v>
      </c>
    </row>
    <row r="34" spans="1:1" outlineLevel="1">
      <c r="A34" s="82" t="s">
        <v>408</v>
      </c>
    </row>
    <row r="35" spans="1:1" outlineLevel="1">
      <c r="A35" s="82" t="s">
        <v>409</v>
      </c>
    </row>
    <row r="36" spans="1:1" outlineLevel="1">
      <c r="A36" s="82" t="s">
        <v>410</v>
      </c>
    </row>
    <row r="37" spans="1:1" outlineLevel="1">
      <c r="A37" s="82" t="s">
        <v>411</v>
      </c>
    </row>
    <row r="38" spans="1:1" outlineLevel="1">
      <c r="A38" s="82" t="s">
        <v>412</v>
      </c>
    </row>
    <row r="39" spans="1:1" outlineLevel="1">
      <c r="A39" s="82" t="s">
        <v>413</v>
      </c>
    </row>
    <row r="40" spans="1:1" outlineLevel="1">
      <c r="A40" s="82" t="s">
        <v>414</v>
      </c>
    </row>
    <row r="41" spans="1:1" outlineLevel="1">
      <c r="A41" s="82" t="s">
        <v>415</v>
      </c>
    </row>
    <row r="42" spans="1:1" outlineLevel="1">
      <c r="A42" s="82" t="s">
        <v>416</v>
      </c>
    </row>
    <row r="43" spans="1:1" outlineLevel="1">
      <c r="A43" s="82" t="s">
        <v>417</v>
      </c>
    </row>
    <row r="44" spans="1:1" outlineLevel="1">
      <c r="A44" s="82" t="s">
        <v>418</v>
      </c>
    </row>
    <row r="45" spans="1:1" outlineLevel="1">
      <c r="A45" s="82" t="s">
        <v>419</v>
      </c>
    </row>
    <row r="46" spans="1:1" ht="25.5" outlineLevel="1">
      <c r="A46" s="82" t="s">
        <v>420</v>
      </c>
    </row>
    <row r="47" spans="1:1" ht="25.5" outlineLevel="1">
      <c r="A47" s="82" t="s">
        <v>421</v>
      </c>
    </row>
    <row r="48" spans="1:1" outlineLevel="1">
      <c r="A48" s="82" t="s">
        <v>422</v>
      </c>
    </row>
    <row r="49" spans="1:2" outlineLevel="1">
      <c r="A49" s="82" t="s">
        <v>423</v>
      </c>
    </row>
    <row r="50" spans="1:2" outlineLevel="1">
      <c r="A50" s="82" t="s">
        <v>424</v>
      </c>
    </row>
    <row r="51" spans="1:2" outlineLevel="1">
      <c r="A51" s="82" t="s">
        <v>425</v>
      </c>
    </row>
    <row r="53" spans="1:2" s="79" customFormat="1" ht="15.75">
      <c r="A53" s="78" t="s">
        <v>426</v>
      </c>
      <c r="B53" s="81"/>
    </row>
    <row r="54" spans="1:2" outlineLevel="1">
      <c r="A54" s="80" t="s">
        <v>427</v>
      </c>
    </row>
    <row r="55" spans="1:2" outlineLevel="1">
      <c r="A55" s="80" t="s">
        <v>428</v>
      </c>
    </row>
    <row r="56" spans="1:2" outlineLevel="1">
      <c r="A56" s="80" t="s">
        <v>429</v>
      </c>
    </row>
    <row r="57" spans="1:2" outlineLevel="1">
      <c r="A57" s="80" t="s">
        <v>430</v>
      </c>
    </row>
    <row r="58" spans="1:2" outlineLevel="1">
      <c r="A58" s="80" t="s">
        <v>431</v>
      </c>
    </row>
    <row r="59" spans="1:2" outlineLevel="1">
      <c r="A59" s="80" t="s">
        <v>432</v>
      </c>
    </row>
    <row r="60" spans="1:2" outlineLevel="1">
      <c r="A60" s="80" t="s">
        <v>433</v>
      </c>
    </row>
    <row r="61" spans="1:2" outlineLevel="1">
      <c r="A61" s="80" t="s">
        <v>434</v>
      </c>
    </row>
    <row r="62" spans="1:2" outlineLevel="1">
      <c r="A62" s="80" t="s">
        <v>435</v>
      </c>
    </row>
    <row r="63" spans="1:2" outlineLevel="1">
      <c r="A63" s="80" t="s">
        <v>436</v>
      </c>
    </row>
    <row r="64" spans="1:2" outlineLevel="1">
      <c r="A64" s="80" t="s">
        <v>437</v>
      </c>
    </row>
    <row r="65" spans="1:2" outlineLevel="1">
      <c r="A65" s="80" t="s">
        <v>438</v>
      </c>
    </row>
    <row r="67" spans="1:2" s="79" customFormat="1" ht="15.75">
      <c r="A67" s="78" t="s">
        <v>439</v>
      </c>
      <c r="B67" s="81"/>
    </row>
    <row r="68" spans="1:2" outlineLevel="1">
      <c r="A68" s="80" t="s">
        <v>440</v>
      </c>
    </row>
    <row r="69" spans="1:2" outlineLevel="1">
      <c r="A69" s="80" t="s">
        <v>441</v>
      </c>
    </row>
    <row r="70" spans="1:2" outlineLevel="1">
      <c r="A70" s="80" t="s">
        <v>442</v>
      </c>
    </row>
    <row r="71" spans="1:2" outlineLevel="1">
      <c r="A71" s="80" t="s">
        <v>443</v>
      </c>
    </row>
    <row r="72" spans="1:2" outlineLevel="1">
      <c r="A72" s="80" t="s">
        <v>444</v>
      </c>
    </row>
    <row r="73" spans="1:2" outlineLevel="1">
      <c r="A73" s="80" t="s">
        <v>445</v>
      </c>
    </row>
    <row r="74" spans="1:2" outlineLevel="1">
      <c r="A74" s="80" t="s">
        <v>446</v>
      </c>
    </row>
    <row r="75" spans="1:2" outlineLevel="1">
      <c r="A75" s="80" t="s">
        <v>447</v>
      </c>
    </row>
    <row r="76" spans="1:2" outlineLevel="1">
      <c r="A76" s="80" t="s">
        <v>448</v>
      </c>
    </row>
    <row r="77" spans="1:2" outlineLevel="1">
      <c r="A77" s="80" t="s">
        <v>449</v>
      </c>
    </row>
    <row r="78" spans="1:2" outlineLevel="1">
      <c r="A78" s="80" t="s">
        <v>450</v>
      </c>
    </row>
    <row r="79" spans="1:2" outlineLevel="1">
      <c r="A79" s="80" t="s">
        <v>451</v>
      </c>
    </row>
  </sheetData>
  <hyperlinks>
    <hyperlink ref="A4" location="'Q1'!A1" display="QUADRO 1 – Número de unidades locais com resposta ao Anexo D e com trabalhadores ao serviço, por secção de atividade económica" xr:uid="{00000000-0004-0000-0000-000000000000}"/>
    <hyperlink ref="A5" location="'Q2'!A1" display="QUADRO 2 – Número de unidades locais com resposta ao Anexo D e com trabalhadores ao serviço, por localização geográfica (distrito)" xr:uid="{00000000-0004-0000-0000-000001000000}"/>
    <hyperlink ref="A6" location="'Q3'!A1" display="QUADRO 3 – Número de trabalhadores abrangidos para efeitos das atividades de segurança e de saúde no trabalho, segundo a secção de atividade económica" xr:uid="{00000000-0004-0000-0000-000002000000}"/>
    <hyperlink ref="A7" location="'Q4'!A1" display="QUADRO 4 – Número de trabalhadores abrangidos para efeitos das atividades de segurança e de saúde no trabalho, segundo a localização geográfica (distrito) " xr:uid="{00000000-0004-0000-0000-000003000000}"/>
    <hyperlink ref="A10" location="'Q5'!A1" display="QUADRO 5 – Número de unidades locais, segundo a organização dos serviços de segurança e de saúde, por secção de atividade económica" xr:uid="{00000000-0004-0000-0000-000004000000}"/>
    <hyperlink ref="A11" location="'Q6'!A1" display="QUADRO 6 – Número de unidades locais, segundo a organização dos serviços de segurança e de saúde, por localização geográfica (distrito) " xr:uid="{00000000-0004-0000-0000-000005000000}"/>
    <hyperlink ref="A12" location="'Q7'!A1" display="QUADRO 7 – Número de unidades locais, segundo a natureza da organização dos serviços de segurança e de saúde, por secção de atividade económica" xr:uid="{00000000-0004-0000-0000-000006000000}"/>
    <hyperlink ref="A13" location="'Q8'!A1" display="QUADRO 8 – Número de unidades locais, segundo a natureza da organização dos serviços de segurança e de saúde, por localização geográfica (distrito) " xr:uid="{00000000-0004-0000-0000-000007000000}"/>
    <hyperlink ref="A14" location="'Q9'!A1" display="QUADRO 9 – Número de unidades locais, segundo a modalidade da organização dos serviços de segurança e de saúde, por secção de atividade económica" xr:uid="{00000000-0004-0000-0000-000008000000}"/>
    <hyperlink ref="A15" location="'Q10'!A1" display="QUADRO 10 – Número de unidades locais, segundo a modalidade da organização dos serviços de segurança e de saúde, por localização geográfica (distrito) " xr:uid="{00000000-0004-0000-0000-000009000000}"/>
    <hyperlink ref="A18" location="'Q11'!A1" display="QUADRO 11 – Número de unidades locais que realizaram programas de prevenção, auditorias e inspeções, segundo o tipo de programa, por secção de atividade económica" xr:uid="{00000000-0004-0000-0000-00000A000000}"/>
    <hyperlink ref="A19" location="'Q12'!A1" display="QUADRO 12 – Número de unidades locais que realizaram programas de prevenção, auditorias e inspeções, segundo o tipo de programa, por localização geográfica (distrito)" xr:uid="{00000000-0004-0000-0000-00000B000000}"/>
    <hyperlink ref="A20" location="'Q13'!A1" display="QUADRO 13 – Número de unidades locais que realizaram ações, segundo o tipo de ação, por secção de atividade económica" xr:uid="{00000000-0004-0000-0000-00000C000000}"/>
    <hyperlink ref="A21" location="'Q14'!A1" display="QUADRO 14 – Número de unidades locais que realizaram ações, segundo o tipo de ação, por localização geográfica (distrito)" xr:uid="{00000000-0004-0000-0000-00000D000000}"/>
    <hyperlink ref="A22" location="'Q15'!A1" display="QUADRO 15 – Número de ações de informação, destinatários, número médio de ações de informação por unidade local e número médio de destinatários por ação de informação, segundo a secção de atividade económica" xr:uid="{00000000-0004-0000-0000-00000E000000}"/>
    <hyperlink ref="A23" location="'Q16'!A1" display="QUADRO 16 – Número de ações de consulta, participantes, número médio de ações de consulta por unidade local e número médio de participantes por ação de consulta, segundo a secção de atividade económica" xr:uid="{00000000-0004-0000-0000-00000F000000}"/>
    <hyperlink ref="A24" location="'Q17'!A1" display="QUADRO 17 – Número de ações de formação, participantes, número médio de ações de formação por unidade local e número médio de participantes por ação de formação, segundo a secção de atividade económica" xr:uid="{00000000-0004-0000-0000-000010000000}"/>
    <hyperlink ref="A25" location="'Q18'!A1" display="QUADRO 18 – Número de ações de informação, destinatários, número médio de ações de informação por unidade local e número médio de destinatários por ação de informação, segundo a localização geográfica (distrito)" xr:uid="{00000000-0004-0000-0000-000011000000}"/>
    <hyperlink ref="A26" location="'Q19'!A1" display="QUADRO 19 – Número de ações de consulta, participantes, número médio de ações de consulta por unidade local e número médio de participantes por ação de consulta, segundo a localização geográfica (distrito) " xr:uid="{00000000-0004-0000-0000-000012000000}"/>
    <hyperlink ref="A27" location="'Q20'!A1" display="QUADRO 20 – Número de ações de formação, participantes, número médio de ações de formação por unidade local e número médio de participantes por ação de formação, segundo a localização geográfica (distrito)" xr:uid="{00000000-0004-0000-0000-000013000000}"/>
    <hyperlink ref="A28" location="'Q21'!A1" display="QUADRO 21 – Número de ações de informação, segundo a situação contemplada, por secção de atividade económica" xr:uid="{00000000-0004-0000-0000-000014000000}"/>
    <hyperlink ref="A29" location="'Q22'!A1" display="QUADRO 22 – Número de ações de informação, segundo a situação contemplada, por localização geográfica (distrito) " xr:uid="{00000000-0004-0000-0000-000015000000}"/>
    <hyperlink ref="A30" location="'Q23'!A1" display="QUADRO 23 – Número de ações de consulta, segundo a razão da consulta, por secção de atividade económica" xr:uid="{00000000-0004-0000-0000-000016000000}"/>
    <hyperlink ref="A31" location="'Q24'!A1" display="QUADRO 24 – Número de ações de consulta, segundo a razão da consulta, por localização geográfica (distrito) " xr:uid="{00000000-0004-0000-0000-000017000000}"/>
    <hyperlink ref="A32" location="'Q25'!A1" display="QUADRO 25 – Número de ações de formação, segundo o tema da formação, por secção de atividade económica" xr:uid="{00000000-0004-0000-0000-000018000000}"/>
    <hyperlink ref="A33" location="'Q26'!A1" display="QUADRO 26 – Número de ações de formação, segundo o tema da formação, por localização geográfica (distrito) " xr:uid="{00000000-0004-0000-0000-000019000000}"/>
    <hyperlink ref="A34" location="'Q27'!A1" display="QUADRO 27 – Número de unidades locais que identificaram fatores de risco, segundo o fator, por secção de atividade económica" xr:uid="{00000000-0004-0000-0000-00001A000000}"/>
    <hyperlink ref="A35" location="'Q28'!A1" display="QUADRO 28 – Número de unidades locais que identificaram fatores de risco, segundo o fator, por localização geográfica (distrito) " xr:uid="{00000000-0004-0000-0000-00001B000000}"/>
    <hyperlink ref="A36" location="'Q29'!A1" display="QUADRO 29 – Número de trabalhadores expostos a fatores de risco e número de avaliações efetuadas, segundo o fator, por secção de atividade económica" xr:uid="{00000000-0004-0000-0000-00001C000000}"/>
    <hyperlink ref="A37" location="'Q30'!A1" display="QUADRO 30 – Número de trabalhadores expostos a fatores de risco e número de avaliações efetuadas, segundo o fator, por localização geográfica (distrito) " xr:uid="{00000000-0004-0000-0000-00001D000000}"/>
    <hyperlink ref="A38" location="'Q31'!A1" display="QUADRO 31 – Número de unidades locais que identificaram fatores de risco físico, segundo o agente, por secção de atividade económica" xr:uid="{00000000-0004-0000-0000-00001E000000}"/>
    <hyperlink ref="A39" location="'Q32'!A1" display="QUADRO 32 – Número de unidades locais que identificaram fatores de risco físico, segundo o agente, por localização geográfica (distrito)" xr:uid="{00000000-0004-0000-0000-00001F000000}"/>
    <hyperlink ref="A40" location="'Q33'!A1" display="QUADRO 33 – Número de unidades locais que identificaram fatores de risco químico, segundo os agentes mais frequentes, por secção de atividade económica" xr:uid="{00000000-0004-0000-0000-000020000000}"/>
    <hyperlink ref="A41" location="'Q34'!A1" display="QUADRO 34 – Número de unidades locais que identificaram fatores de risco químico, segundo os agentes mais frequentes, por localização geográfica (distrito) " xr:uid="{00000000-0004-0000-0000-000021000000}"/>
    <hyperlink ref="A42" location="'Q35'!A1" display="QUADRO 35 – Número de unidades locais que identificaram fatores de risco biológico, segundo o grupo a que os agentes pertencem, por secção de atividade económica" xr:uid="{00000000-0004-0000-0000-000022000000}"/>
    <hyperlink ref="A43" location="'Q36'!A1" display="QUADRO 36 – Número de unidades locais que identificaram fatores de risco biológico, segundo o grupo a que os agentes pertencem, por localização geográfica (distrito) " xr:uid="{00000000-0004-0000-0000-000023000000}"/>
    <hyperlink ref="A44" location="'Q37'!A1" display="QUADRO 37 – Número de unidades locais que identificaram fatores de risco biológico, segundo os agentes mais frequentes, por secção de atividade económica" xr:uid="{00000000-0004-0000-0000-000024000000}"/>
    <hyperlink ref="A45" location="'Q38'!A1" display="QUADRO 38 – Número de unidades locais que identificaram fatores de risco biológico, segundo os agentes mais frequentes, por localização geográfica (distrito) " xr:uid="{00000000-0004-0000-0000-000025000000}"/>
    <hyperlink ref="A46" location="'Q39'!A1" display="QUADRO 39 – Número de unidades locais que identificaram fatores de risco relacionados com a atividade, capazes de originar alterações do sistema músculo-esquelético, segundo o agente, por secção de atividade económica" xr:uid="{00000000-0004-0000-0000-000026000000}"/>
    <hyperlink ref="A47" location="'Q40'!A1" display="QUADRO 40 – Número de unidades locais que identificaram fatores de risco relacionados com a atividade, capazes de originar alterações do sistema músculo-esquelético, segundo o agente, por localização geográfica (distrito) " xr:uid="{00000000-0004-0000-0000-000027000000}"/>
    <hyperlink ref="A48" location="'Q41'!A1" display="QUADRO 41 – Número de unidades locais que identificaram fatores de risco psicossociais e organizacionais, segundo o agente, por secção de atividade económica" xr:uid="{00000000-0004-0000-0000-000028000000}"/>
    <hyperlink ref="A49" location="'Q42'!A1" display="QUADRO 42 – Número de unidades locais que identificaram fatores de risco psicossociais e organizacionais, segundo o agente, por localização geográfica (distrito) " xr:uid="{00000000-0004-0000-0000-000029000000}"/>
    <hyperlink ref="A50" location="'Q43'!A1" display="QUADRO 43 – Número de unidades locais que identificaram outros fatores de risco, segundo o agente, por secção de atividade económica" xr:uid="{00000000-0004-0000-0000-00002A000000}"/>
    <hyperlink ref="A51" location="'Q44'!A1" display="QUADRO 44 – Número de unidades locais que identificaram outros fatores de risco, segundo o agente, por localização geográfica (distrito) " xr:uid="{00000000-0004-0000-0000-00002B000000}"/>
    <hyperlink ref="A54" location="'Q45'!A1" display="QUADRO 45 – Número de unidades locais que realizaram exames/ações, segundo o tipo de exame/ação, por secção de atividade económica" xr:uid="{00000000-0004-0000-0000-00002C000000}"/>
    <hyperlink ref="A55" location="'Q46'!A1" display="QUADRO 46 – Número de unidades locais que realizaram exames/ações, segundo o tipo de exame/ação, por localização geográfica (distrito) " xr:uid="{00000000-0004-0000-0000-00002D000000}"/>
    <hyperlink ref="A56" location="'Q47'!A1" display="QUADRO 47 – Número de exames ou ações realizadas, segundo o tipo, por secção de atividade económica" xr:uid="{00000000-0004-0000-0000-00002E000000}"/>
    <hyperlink ref="A57" location="'Q48'!A1" display="QUADRO 48 – Número de exames ou ações realizadas, segundo o tipo, por localização geográfica (distrito) " xr:uid="{00000000-0004-0000-0000-00002F000000}"/>
    <hyperlink ref="A58" location="'Q49'!A1" display="QUADRO 49 – Número de exames ocasionais realizados, segundo a razão para a sua realização, por secção de atividade económica" xr:uid="{00000000-0004-0000-0000-000030000000}"/>
    <hyperlink ref="A59" location="'Q50'!A1" display="QUADRO 50 – Número de exames ocasionais realizados, segundo a razão para a sua realização, por localização geográfica (distrito) " xr:uid="{00000000-0004-0000-0000-000031000000}"/>
    <hyperlink ref="A60" location="'Q51'!A1" display="QUADRO 51 – Número de exames complementares realizados, segundo o tipo de exame, por secção de atividade económica" xr:uid="{00000000-0004-0000-0000-000032000000}"/>
    <hyperlink ref="A61" location="'Q52'!A1" display="QUADRO 52 – Número de exames complementares realizados, segundo o tipo de exame, por localização geográfica (distrito)" xr:uid="{00000000-0004-0000-0000-000033000000}"/>
    <hyperlink ref="A62" location="'Q53'!A1" display="QUADRO 53 – Número de ações de imunização realizadas, segundo a vacina, por secção de atividade económica" xr:uid="{00000000-0004-0000-0000-000034000000}"/>
    <hyperlink ref="A63" location="'Q54'!A1" display="QUADRO 54 – Número de ações de imunização realizadas, segundo a vacina, por localização geográfica (distrito) " xr:uid="{00000000-0004-0000-0000-000035000000}"/>
    <hyperlink ref="A64" location="'Q55'!A1" display="QUADRO 55 – Número de atividades desenvolvidas na promoção da saúde no trabalho, segundo a atividade desenvolvida, por secção de atividade económica" xr:uid="{00000000-0004-0000-0000-000036000000}"/>
    <hyperlink ref="A65" location="'Q56'!A1" display="QUADRO 56 – Número de atividades desenvolvidas na promoção da saúde no trabalho, segundo a atividade desenvolvida, por localização geográfica (distrito)" xr:uid="{00000000-0004-0000-0000-000037000000}"/>
    <hyperlink ref="A68" location="'Q57'!A1" display="QUADRO 57 – Número de acidentes de trabalho não mortais e correspondentes dias de trabalho perdidos, segundo o escalão de duração da baixa, por secção de atividade económica - Total" xr:uid="{00000000-0004-0000-0000-000038000000}"/>
    <hyperlink ref="A69" location="'Q58'!A1" display="QUADRO 58 – Número de acidentes de trabalho não mortais e correspondentes dias de trabalho perdidos, segundo o escalão de duração da baixa, por localização geográfica (distrito) - Total" xr:uid="{00000000-0004-0000-0000-000039000000}"/>
    <hyperlink ref="A70" location="'Q59'!A1" display="QUADRO 59 – Número de acidentes de trabalho não mortais e correspondentes dias de trabalho perdidos, por secção de atividade económica - Homens" xr:uid="{00000000-0004-0000-0000-00003A000000}"/>
    <hyperlink ref="A71" location="'Q60'!A1" display="QUADRO 60 – Número de acidentes de trabalho não mortais e correspondentes dias de trabalho perdidos, por localização geográfica (distrito) - Homens" xr:uid="{00000000-0004-0000-0000-00003B000000}"/>
    <hyperlink ref="A72" location="'Q61'!A1" display="QUADRO 61 – Número de acidentes de trabalho não mortais e correspondentes dias de trabalho perdidos, por secção de atividade económica - Mulheres" xr:uid="{00000000-0004-0000-0000-00003C000000}"/>
    <hyperlink ref="A73" location="'Q62'!A1" display="QUADRO 62 – Número de acidentes de trabalho não mortais e correspondentes dias de trabalho perdidos, por localização geográfica (distrito) - Mulheres" xr:uid="{00000000-0004-0000-0000-00003D000000}"/>
    <hyperlink ref="A74" location="'Q63'!A1" display="QUADRO 63 – Número de acidentes de trabalho mortais e não mortais, segundo a relação contratual do sinistrado, por secção de atividade económica" xr:uid="{00000000-0004-0000-0000-00003E000000}"/>
    <hyperlink ref="A75" location="'Q64'!A1" display="QUADRO 64 – Número de acidentes de trabalho mortais e não mortais, segundo a relação contratual do sinistrado, por localização geográfica (distrito) " xr:uid="{00000000-0004-0000-0000-00003F000000}"/>
    <hyperlink ref="A76" location="'Q65'!A1" display="QUADRO 65 – Taxa de incidência do total de acidentes de trabalho e dos acidentes mortais, segundo a secção de atividade económica da unidade local à qual o sinistrado está afeto" xr:uid="{00000000-0004-0000-0000-000040000000}"/>
    <hyperlink ref="A77" location="'Q66'!A1" display="QUADRO 66 – Taxa de incidência do total de acidentes de trabalho e dos acidentes mortais, segundo a localização geográfica (distrito) da unidade local à qual o sinistrado está afeto" xr:uid="{00000000-0004-0000-0000-000041000000}"/>
    <hyperlink ref="A78" location="'Q67'!A1" display="QUADRO 67 – Taxas de frequência e de gravidade do total de acidentes de trabalho, segundo a secção de atividade económica da unidade local à qual o sinistrado está afeto" xr:uid="{00000000-0004-0000-0000-000042000000}"/>
    <hyperlink ref="A79" location="'Q68'!A1" display="QUADRO 68 – Taxas de frequência e de gravidade do total de acidentes de trabalho, segundo a localização geográfica (distrito) da unidade local à qual o sinistrado está afeto" xr:uid="{00000000-0004-0000-0000-000043000000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D3D3F5"/>
    <pageSetUpPr fitToPage="1"/>
  </sheetPr>
  <dimension ref="B2:G79"/>
  <sheetViews>
    <sheetView showGridLines="0" zoomScaleNormal="100" workbookViewId="0"/>
  </sheetViews>
  <sheetFormatPr defaultColWidth="9.140625" defaultRowHeight="14.25" outlineLevelRow="1"/>
  <cols>
    <col min="1" max="1" width="9.140625" style="15"/>
    <col min="2" max="2" width="2.42578125" style="15" customWidth="1"/>
    <col min="3" max="3" width="59.5703125" style="15" customWidth="1"/>
    <col min="4" max="6" width="16.5703125" style="15" customWidth="1"/>
    <col min="7" max="16384" width="9.140625" style="15"/>
  </cols>
  <sheetData>
    <row r="2" spans="2:7" ht="15">
      <c r="F2" s="14" t="s">
        <v>78</v>
      </c>
    </row>
    <row r="3" spans="2:7" ht="37.5" customHeight="1">
      <c r="B3" s="145" t="s">
        <v>79</v>
      </c>
      <c r="C3" s="145"/>
      <c r="D3" s="145"/>
      <c r="E3" s="145"/>
      <c r="F3" s="145"/>
    </row>
    <row r="4" spans="2:7" ht="3" customHeight="1"/>
    <row r="5" spans="2:7">
      <c r="B5" s="147">
        <v>2023</v>
      </c>
      <c r="C5" s="147"/>
      <c r="D5" s="147"/>
      <c r="E5" s="147"/>
      <c r="F5" s="147"/>
    </row>
    <row r="6" spans="2:7" ht="15" customHeight="1">
      <c r="B6" s="146" t="s">
        <v>40</v>
      </c>
      <c r="C6" s="146"/>
      <c r="D6" s="146"/>
      <c r="E6" s="146"/>
      <c r="F6" s="146"/>
    </row>
    <row r="7" spans="2:7" ht="3" customHeight="1"/>
    <row r="8" spans="2:7" ht="33" customHeight="1">
      <c r="B8" s="144" t="s">
        <v>38</v>
      </c>
      <c r="C8" s="144"/>
      <c r="D8" s="149" t="s">
        <v>75</v>
      </c>
      <c r="E8" s="152"/>
      <c r="F8" s="152"/>
    </row>
    <row r="9" spans="2:7" ht="3.75" customHeight="1">
      <c r="B9" s="144"/>
      <c r="C9" s="144"/>
      <c r="D9" s="86"/>
    </row>
    <row r="10" spans="2:7" ht="24" customHeight="1">
      <c r="B10" s="144"/>
      <c r="C10" s="144"/>
      <c r="D10" s="87" t="s">
        <v>19</v>
      </c>
      <c r="E10" s="85" t="s">
        <v>76</v>
      </c>
      <c r="F10" s="23" t="s">
        <v>77</v>
      </c>
    </row>
    <row r="11" spans="2:7" ht="3.75" customHeight="1">
      <c r="B11" s="17"/>
      <c r="C11" s="17"/>
      <c r="D11" s="17"/>
      <c r="E11" s="17"/>
      <c r="F11" s="17"/>
    </row>
    <row r="12" spans="2:7" ht="17.25" customHeight="1">
      <c r="C12" s="5" t="s">
        <v>19</v>
      </c>
      <c r="D12" s="6">
        <f>+E12+F12</f>
        <v>190550</v>
      </c>
      <c r="E12" s="6">
        <v>154252</v>
      </c>
      <c r="F12" s="6">
        <v>36298</v>
      </c>
      <c r="G12" s="22"/>
    </row>
    <row r="13" spans="2:7" ht="15.75" customHeight="1">
      <c r="B13" s="7" t="s">
        <v>20</v>
      </c>
      <c r="C13" s="8" t="s">
        <v>26</v>
      </c>
      <c r="D13" s="6">
        <f t="shared" ref="D13:D56" si="0">+E13+F13</f>
        <v>6519</v>
      </c>
      <c r="E13" s="18">
        <v>5433</v>
      </c>
      <c r="F13" s="18">
        <v>1086</v>
      </c>
      <c r="G13" s="22"/>
    </row>
    <row r="14" spans="2:7" ht="15.75" customHeight="1">
      <c r="B14" s="7" t="s">
        <v>0</v>
      </c>
      <c r="C14" s="8" t="s">
        <v>21</v>
      </c>
      <c r="D14" s="6">
        <f t="shared" si="0"/>
        <v>528</v>
      </c>
      <c r="E14" s="18">
        <v>357</v>
      </c>
      <c r="F14" s="18">
        <v>171</v>
      </c>
      <c r="G14" s="22"/>
    </row>
    <row r="15" spans="2:7" ht="15.75" customHeight="1">
      <c r="B15" s="7" t="s">
        <v>1</v>
      </c>
      <c r="C15" s="8" t="s">
        <v>22</v>
      </c>
      <c r="D15" s="6">
        <f t="shared" si="0"/>
        <v>23334</v>
      </c>
      <c r="E15" s="18">
        <f>+SUM(E16:E39)</f>
        <v>18319</v>
      </c>
      <c r="F15" s="18">
        <f>+SUM(F16:F39)</f>
        <v>5015</v>
      </c>
      <c r="G15" s="22"/>
    </row>
    <row r="16" spans="2:7" hidden="1" outlineLevel="1">
      <c r="B16" s="116">
        <v>10</v>
      </c>
      <c r="C16" s="117" t="s">
        <v>523</v>
      </c>
      <c r="D16" s="120">
        <f>+SUM(E16:F16)</f>
        <v>3735</v>
      </c>
      <c r="E16" s="120">
        <v>2914</v>
      </c>
      <c r="F16" s="120">
        <v>821</v>
      </c>
      <c r="G16" s="18"/>
    </row>
    <row r="17" spans="2:7" hidden="1" outlineLevel="1">
      <c r="B17" s="116">
        <v>11</v>
      </c>
      <c r="C17" s="117" t="s">
        <v>524</v>
      </c>
      <c r="D17" s="120">
        <f t="shared" ref="D17:D39" si="1">+SUM(E17:F17)</f>
        <v>600</v>
      </c>
      <c r="E17" s="120">
        <v>462</v>
      </c>
      <c r="F17" s="120">
        <v>138</v>
      </c>
      <c r="G17" s="18"/>
    </row>
    <row r="18" spans="2:7" hidden="1" outlineLevel="1">
      <c r="B18" s="116">
        <v>12</v>
      </c>
      <c r="C18" s="117" t="s">
        <v>525</v>
      </c>
      <c r="D18" s="120">
        <f t="shared" si="1"/>
        <v>1</v>
      </c>
      <c r="E18" s="120">
        <v>1</v>
      </c>
      <c r="F18" s="120">
        <v>0</v>
      </c>
      <c r="G18" s="18"/>
    </row>
    <row r="19" spans="2:7" hidden="1" outlineLevel="1">
      <c r="B19" s="116">
        <v>13</v>
      </c>
      <c r="C19" s="117" t="s">
        <v>526</v>
      </c>
      <c r="D19" s="120">
        <f t="shared" si="1"/>
        <v>1061</v>
      </c>
      <c r="E19" s="120">
        <v>851</v>
      </c>
      <c r="F19" s="120">
        <v>210</v>
      </c>
      <c r="G19" s="18"/>
    </row>
    <row r="20" spans="2:7" hidden="1" outlineLevel="1">
      <c r="B20" s="116">
        <v>14</v>
      </c>
      <c r="C20" s="117" t="s">
        <v>527</v>
      </c>
      <c r="D20" s="120">
        <f t="shared" si="1"/>
        <v>1938</v>
      </c>
      <c r="E20" s="120">
        <v>1598</v>
      </c>
      <c r="F20" s="120">
        <v>340</v>
      </c>
      <c r="G20" s="18"/>
    </row>
    <row r="21" spans="2:7" hidden="1" outlineLevel="1">
      <c r="B21" s="116">
        <v>15</v>
      </c>
      <c r="C21" s="117" t="s">
        <v>528</v>
      </c>
      <c r="D21" s="120">
        <f t="shared" si="1"/>
        <v>959</v>
      </c>
      <c r="E21" s="120">
        <v>699</v>
      </c>
      <c r="F21" s="120">
        <v>260</v>
      </c>
      <c r="G21" s="18"/>
    </row>
    <row r="22" spans="2:7" hidden="1" outlineLevel="1">
      <c r="B22" s="116">
        <v>16</v>
      </c>
      <c r="C22" s="117" t="s">
        <v>529</v>
      </c>
      <c r="D22" s="120">
        <f t="shared" si="1"/>
        <v>1459</v>
      </c>
      <c r="E22" s="120">
        <v>1177</v>
      </c>
      <c r="F22" s="120">
        <v>282</v>
      </c>
      <c r="G22" s="18"/>
    </row>
    <row r="23" spans="2:7" hidden="1" outlineLevel="1">
      <c r="B23" s="116">
        <v>17</v>
      </c>
      <c r="C23" s="117" t="s">
        <v>530</v>
      </c>
      <c r="D23" s="120">
        <f t="shared" si="1"/>
        <v>293</v>
      </c>
      <c r="E23" s="120">
        <v>216</v>
      </c>
      <c r="F23" s="120">
        <v>77</v>
      </c>
      <c r="G23" s="18"/>
    </row>
    <row r="24" spans="2:7" hidden="1" outlineLevel="1">
      <c r="B24" s="116">
        <v>18</v>
      </c>
      <c r="C24" s="117" t="s">
        <v>531</v>
      </c>
      <c r="D24" s="120">
        <f t="shared" si="1"/>
        <v>706</v>
      </c>
      <c r="E24" s="120">
        <v>595</v>
      </c>
      <c r="F24" s="120">
        <v>111</v>
      </c>
      <c r="G24" s="18"/>
    </row>
    <row r="25" spans="2:7" hidden="1" outlineLevel="1">
      <c r="B25" s="116">
        <v>19</v>
      </c>
      <c r="C25" s="117" t="s">
        <v>532</v>
      </c>
      <c r="D25" s="120">
        <f t="shared" si="1"/>
        <v>20</v>
      </c>
      <c r="E25" s="120">
        <v>12</v>
      </c>
      <c r="F25" s="120">
        <v>8</v>
      </c>
      <c r="G25" s="18"/>
    </row>
    <row r="26" spans="2:7" hidden="1" outlineLevel="1">
      <c r="B26" s="116">
        <v>20</v>
      </c>
      <c r="C26" s="117" t="s">
        <v>533</v>
      </c>
      <c r="D26" s="120">
        <f t="shared" si="1"/>
        <v>552</v>
      </c>
      <c r="E26" s="120">
        <v>374</v>
      </c>
      <c r="F26" s="120">
        <v>178</v>
      </c>
      <c r="G26" s="18"/>
    </row>
    <row r="27" spans="2:7" hidden="1" outlineLevel="1">
      <c r="B27" s="116">
        <v>21</v>
      </c>
      <c r="C27" s="117" t="s">
        <v>534</v>
      </c>
      <c r="D27" s="120">
        <f t="shared" si="1"/>
        <v>109</v>
      </c>
      <c r="E27" s="120">
        <v>74</v>
      </c>
      <c r="F27" s="120">
        <v>35</v>
      </c>
      <c r="G27" s="18"/>
    </row>
    <row r="28" spans="2:7" hidden="1" outlineLevel="1">
      <c r="B28" s="116">
        <v>22</v>
      </c>
      <c r="C28" s="117" t="s">
        <v>535</v>
      </c>
      <c r="D28" s="120">
        <f t="shared" si="1"/>
        <v>676</v>
      </c>
      <c r="E28" s="120">
        <v>484</v>
      </c>
      <c r="F28" s="120">
        <v>192</v>
      </c>
      <c r="G28" s="18"/>
    </row>
    <row r="29" spans="2:7" hidden="1" outlineLevel="1">
      <c r="B29" s="116">
        <v>23</v>
      </c>
      <c r="C29" s="117" t="s">
        <v>536</v>
      </c>
      <c r="D29" s="120">
        <f t="shared" si="1"/>
        <v>1637</v>
      </c>
      <c r="E29" s="120">
        <v>1258</v>
      </c>
      <c r="F29" s="120">
        <v>379</v>
      </c>
      <c r="G29" s="18"/>
    </row>
    <row r="30" spans="2:7" hidden="1" outlineLevel="1">
      <c r="B30" s="116">
        <v>24</v>
      </c>
      <c r="C30" s="117" t="s">
        <v>537</v>
      </c>
      <c r="D30" s="120">
        <f t="shared" si="1"/>
        <v>185</v>
      </c>
      <c r="E30" s="120">
        <v>141</v>
      </c>
      <c r="F30" s="120">
        <v>44</v>
      </c>
      <c r="G30" s="18"/>
    </row>
    <row r="31" spans="2:7" hidden="1" outlineLevel="1">
      <c r="B31" s="116">
        <v>25</v>
      </c>
      <c r="C31" s="117" t="s">
        <v>538</v>
      </c>
      <c r="D31" s="120">
        <f t="shared" si="1"/>
        <v>4431</v>
      </c>
      <c r="E31" s="120">
        <v>3545</v>
      </c>
      <c r="F31" s="120">
        <v>886</v>
      </c>
      <c r="G31" s="18"/>
    </row>
    <row r="32" spans="2:7" hidden="1" outlineLevel="1">
      <c r="B32" s="116">
        <v>26</v>
      </c>
      <c r="C32" s="117" t="s">
        <v>539</v>
      </c>
      <c r="D32" s="120">
        <f t="shared" si="1"/>
        <v>136</v>
      </c>
      <c r="E32" s="120">
        <v>94</v>
      </c>
      <c r="F32" s="120">
        <v>42</v>
      </c>
      <c r="G32" s="18"/>
    </row>
    <row r="33" spans="2:7" hidden="1" outlineLevel="1">
      <c r="B33" s="116">
        <v>27</v>
      </c>
      <c r="C33" s="117" t="s">
        <v>540</v>
      </c>
      <c r="D33" s="120">
        <f t="shared" si="1"/>
        <v>296</v>
      </c>
      <c r="E33" s="120">
        <v>214</v>
      </c>
      <c r="F33" s="120">
        <v>82</v>
      </c>
      <c r="G33" s="18"/>
    </row>
    <row r="34" spans="2:7" hidden="1" outlineLevel="1">
      <c r="B34" s="116">
        <v>28</v>
      </c>
      <c r="C34" s="117" t="s">
        <v>541</v>
      </c>
      <c r="D34" s="120">
        <f t="shared" si="1"/>
        <v>801</v>
      </c>
      <c r="E34" s="120">
        <v>627</v>
      </c>
      <c r="F34" s="120">
        <v>174</v>
      </c>
      <c r="G34" s="18"/>
    </row>
    <row r="35" spans="2:7" hidden="1" outlineLevel="1">
      <c r="B35" s="116">
        <v>29</v>
      </c>
      <c r="C35" s="117" t="s">
        <v>542</v>
      </c>
      <c r="D35" s="120">
        <f t="shared" si="1"/>
        <v>318</v>
      </c>
      <c r="E35" s="120">
        <v>222</v>
      </c>
      <c r="F35" s="120">
        <v>96</v>
      </c>
      <c r="G35" s="18"/>
    </row>
    <row r="36" spans="2:7" hidden="1" outlineLevel="1">
      <c r="B36" s="116">
        <v>30</v>
      </c>
      <c r="C36" s="117" t="s">
        <v>543</v>
      </c>
      <c r="D36" s="120">
        <f t="shared" si="1"/>
        <v>118</v>
      </c>
      <c r="E36" s="120">
        <v>97</v>
      </c>
      <c r="F36" s="120">
        <v>21</v>
      </c>
      <c r="G36" s="18"/>
    </row>
    <row r="37" spans="2:7" hidden="1" outlineLevel="1">
      <c r="B37" s="116">
        <v>31</v>
      </c>
      <c r="C37" s="117" t="s">
        <v>544</v>
      </c>
      <c r="D37" s="120">
        <f t="shared" si="1"/>
        <v>1460</v>
      </c>
      <c r="E37" s="120">
        <v>1222</v>
      </c>
      <c r="F37" s="120">
        <v>238</v>
      </c>
      <c r="G37" s="18"/>
    </row>
    <row r="38" spans="2:7" hidden="1" outlineLevel="1">
      <c r="B38" s="116">
        <v>32</v>
      </c>
      <c r="C38" s="117" t="s">
        <v>545</v>
      </c>
      <c r="D38" s="120">
        <f t="shared" si="1"/>
        <v>643</v>
      </c>
      <c r="E38" s="120">
        <v>521</v>
      </c>
      <c r="F38" s="120">
        <v>122</v>
      </c>
      <c r="G38" s="18"/>
    </row>
    <row r="39" spans="2:7" hidden="1" outlineLevel="1">
      <c r="B39" s="116">
        <v>33</v>
      </c>
      <c r="C39" s="117" t="s">
        <v>546</v>
      </c>
      <c r="D39" s="120">
        <f t="shared" si="1"/>
        <v>1200</v>
      </c>
      <c r="E39" s="120">
        <v>921</v>
      </c>
      <c r="F39" s="120">
        <v>279</v>
      </c>
      <c r="G39" s="18"/>
    </row>
    <row r="40" spans="2:7" ht="15.75" customHeight="1" collapsed="1">
      <c r="B40" s="7" t="s">
        <v>2</v>
      </c>
      <c r="C40" s="8" t="s">
        <v>28</v>
      </c>
      <c r="D40" s="6">
        <f t="shared" si="0"/>
        <v>350</v>
      </c>
      <c r="E40" s="18">
        <v>292</v>
      </c>
      <c r="F40" s="18">
        <v>58</v>
      </c>
      <c r="G40" s="22"/>
    </row>
    <row r="41" spans="2:7" ht="15.75" customHeight="1">
      <c r="B41" s="7" t="s">
        <v>3</v>
      </c>
      <c r="C41" s="8" t="s">
        <v>27</v>
      </c>
      <c r="D41" s="6">
        <f t="shared" si="0"/>
        <v>1118</v>
      </c>
      <c r="E41" s="18">
        <v>519</v>
      </c>
      <c r="F41" s="18">
        <v>599</v>
      </c>
      <c r="G41" s="22"/>
    </row>
    <row r="42" spans="2:7" ht="15.75" customHeight="1">
      <c r="B42" s="7" t="s">
        <v>4</v>
      </c>
      <c r="C42" s="8" t="s">
        <v>23</v>
      </c>
      <c r="D42" s="6">
        <f t="shared" si="0"/>
        <v>16919</v>
      </c>
      <c r="E42" s="18">
        <v>13004</v>
      </c>
      <c r="F42" s="18">
        <v>3915</v>
      </c>
      <c r="G42" s="22"/>
    </row>
    <row r="43" spans="2:7" ht="15.75" customHeight="1">
      <c r="B43" s="7" t="s">
        <v>5</v>
      </c>
      <c r="C43" s="9" t="s">
        <v>455</v>
      </c>
      <c r="D43" s="6">
        <f t="shared" si="0"/>
        <v>56953</v>
      </c>
      <c r="E43" s="18">
        <v>47056</v>
      </c>
      <c r="F43" s="18">
        <v>9897</v>
      </c>
      <c r="G43" s="22"/>
    </row>
    <row r="44" spans="2:7" ht="15.75" customHeight="1">
      <c r="B44" s="7" t="s">
        <v>6</v>
      </c>
      <c r="C44" s="9" t="s">
        <v>24</v>
      </c>
      <c r="D44" s="6">
        <f t="shared" si="0"/>
        <v>5805</v>
      </c>
      <c r="E44" s="18">
        <v>4082</v>
      </c>
      <c r="F44" s="18">
        <v>1723</v>
      </c>
      <c r="G44" s="22"/>
    </row>
    <row r="45" spans="2:7" ht="15.75" customHeight="1">
      <c r="B45" s="7" t="s">
        <v>7</v>
      </c>
      <c r="C45" s="9" t="s">
        <v>31</v>
      </c>
      <c r="D45" s="6">
        <f t="shared" si="0"/>
        <v>21530</v>
      </c>
      <c r="E45" s="18">
        <v>16791</v>
      </c>
      <c r="F45" s="18">
        <v>4739</v>
      </c>
      <c r="G45" s="22"/>
    </row>
    <row r="46" spans="2:7" ht="15.75" customHeight="1">
      <c r="B46" s="7" t="s">
        <v>8</v>
      </c>
      <c r="C46" s="9" t="s">
        <v>456</v>
      </c>
      <c r="D46" s="6">
        <f t="shared" si="0"/>
        <v>3467</v>
      </c>
      <c r="E46" s="18">
        <v>3014</v>
      </c>
      <c r="F46" s="18">
        <v>453</v>
      </c>
      <c r="G46" s="22"/>
    </row>
    <row r="47" spans="2:7" ht="15.75" customHeight="1">
      <c r="B47" s="7" t="s">
        <v>9</v>
      </c>
      <c r="C47" s="9" t="s">
        <v>29</v>
      </c>
      <c r="D47" s="6">
        <f t="shared" si="0"/>
        <v>5827</v>
      </c>
      <c r="E47" s="18">
        <v>5387</v>
      </c>
      <c r="F47" s="18">
        <v>440</v>
      </c>
      <c r="G47" s="22"/>
    </row>
    <row r="48" spans="2:7" ht="15.75" customHeight="1">
      <c r="B48" s="7" t="s">
        <v>10</v>
      </c>
      <c r="C48" s="9" t="s">
        <v>30</v>
      </c>
      <c r="D48" s="6">
        <f t="shared" si="0"/>
        <v>3724</v>
      </c>
      <c r="E48" s="18">
        <v>3157</v>
      </c>
      <c r="F48" s="18">
        <v>567</v>
      </c>
      <c r="G48" s="22"/>
    </row>
    <row r="49" spans="2:7" ht="15.75" customHeight="1">
      <c r="B49" s="7" t="s">
        <v>11</v>
      </c>
      <c r="C49" s="9" t="s">
        <v>32</v>
      </c>
      <c r="D49" s="6">
        <f t="shared" si="0"/>
        <v>12316</v>
      </c>
      <c r="E49" s="18">
        <v>10277</v>
      </c>
      <c r="F49" s="18">
        <v>2039</v>
      </c>
      <c r="G49" s="22"/>
    </row>
    <row r="50" spans="2:7" ht="15.75" customHeight="1">
      <c r="B50" s="7" t="s">
        <v>12</v>
      </c>
      <c r="C50" s="9" t="s">
        <v>457</v>
      </c>
      <c r="D50" s="6">
        <f t="shared" si="0"/>
        <v>5331</v>
      </c>
      <c r="E50" s="18">
        <v>4243</v>
      </c>
      <c r="F50" s="18">
        <v>1088</v>
      </c>
      <c r="G50" s="22"/>
    </row>
    <row r="51" spans="2:7" ht="15.75" customHeight="1">
      <c r="B51" s="7" t="s">
        <v>13</v>
      </c>
      <c r="C51" s="9" t="s">
        <v>33</v>
      </c>
      <c r="D51" s="6">
        <f t="shared" si="0"/>
        <v>561</v>
      </c>
      <c r="E51" s="18">
        <v>470</v>
      </c>
      <c r="F51" s="18">
        <v>91</v>
      </c>
      <c r="G51" s="22"/>
    </row>
    <row r="52" spans="2:7" ht="15.75" customHeight="1">
      <c r="B52" s="7" t="s">
        <v>14</v>
      </c>
      <c r="C52" s="9" t="s">
        <v>25</v>
      </c>
      <c r="D52" s="6">
        <f t="shared" si="0"/>
        <v>3113</v>
      </c>
      <c r="E52" s="18">
        <v>2592</v>
      </c>
      <c r="F52" s="18">
        <v>521</v>
      </c>
      <c r="G52" s="22"/>
    </row>
    <row r="53" spans="2:7" ht="15.75" customHeight="1">
      <c r="B53" s="7" t="s">
        <v>15</v>
      </c>
      <c r="C53" s="9" t="s">
        <v>34</v>
      </c>
      <c r="D53" s="6">
        <f t="shared" si="0"/>
        <v>13297</v>
      </c>
      <c r="E53" s="18">
        <v>10977</v>
      </c>
      <c r="F53" s="18">
        <v>2320</v>
      </c>
      <c r="G53" s="22"/>
    </row>
    <row r="54" spans="2:7" ht="15.75" customHeight="1">
      <c r="B54" s="7" t="s">
        <v>16</v>
      </c>
      <c r="C54" s="9" t="s">
        <v>35</v>
      </c>
      <c r="D54" s="6">
        <f t="shared" si="0"/>
        <v>2142</v>
      </c>
      <c r="E54" s="18">
        <v>1736</v>
      </c>
      <c r="F54" s="18">
        <v>406</v>
      </c>
      <c r="G54" s="22"/>
    </row>
    <row r="55" spans="2:7" ht="15.75" customHeight="1">
      <c r="B55" s="7" t="s">
        <v>17</v>
      </c>
      <c r="C55" s="9" t="s">
        <v>36</v>
      </c>
      <c r="D55" s="6">
        <f t="shared" si="0"/>
        <v>7704</v>
      </c>
      <c r="E55" s="18">
        <v>6534</v>
      </c>
      <c r="F55" s="18">
        <v>1170</v>
      </c>
      <c r="G55" s="22"/>
    </row>
    <row r="56" spans="2:7" ht="15.75" customHeight="1">
      <c r="B56" s="7" t="s">
        <v>18</v>
      </c>
      <c r="C56" s="9" t="s">
        <v>37</v>
      </c>
      <c r="D56" s="6">
        <f t="shared" si="0"/>
        <v>12</v>
      </c>
      <c r="E56" s="18">
        <v>12</v>
      </c>
      <c r="F56" s="18">
        <v>0</v>
      </c>
      <c r="G56" s="22"/>
    </row>
    <row r="57" spans="2:7" ht="3.75" customHeight="1">
      <c r="B57" s="17"/>
      <c r="C57" s="17"/>
      <c r="D57" s="17"/>
      <c r="E57" s="17"/>
      <c r="F57" s="17"/>
    </row>
    <row r="58" spans="2:7">
      <c r="C58" s="1"/>
      <c r="D58" s="2"/>
      <c r="G58" s="22"/>
    </row>
    <row r="59" spans="2:7">
      <c r="C59" s="11"/>
      <c r="D59" s="18"/>
    </row>
    <row r="60" spans="2:7">
      <c r="C60" s="11"/>
      <c r="D60" s="18"/>
    </row>
    <row r="61" spans="2:7">
      <c r="C61" s="11"/>
      <c r="D61" s="18"/>
    </row>
    <row r="62" spans="2:7">
      <c r="C62" s="11"/>
      <c r="D62" s="18"/>
    </row>
    <row r="63" spans="2:7">
      <c r="C63" s="11"/>
      <c r="D63" s="18"/>
    </row>
    <row r="64" spans="2:7">
      <c r="C64" s="11"/>
      <c r="D64" s="18"/>
    </row>
    <row r="65" spans="3:4">
      <c r="C65" s="11"/>
      <c r="D65" s="18"/>
    </row>
    <row r="66" spans="3:4">
      <c r="C66" s="11"/>
      <c r="D66" s="18"/>
    </row>
    <row r="67" spans="3:4">
      <c r="C67" s="11"/>
      <c r="D67" s="18"/>
    </row>
    <row r="68" spans="3:4">
      <c r="C68" s="11"/>
      <c r="D68" s="18"/>
    </row>
    <row r="69" spans="3:4">
      <c r="C69" s="11"/>
      <c r="D69" s="18"/>
    </row>
    <row r="70" spans="3:4">
      <c r="C70" s="11"/>
      <c r="D70" s="18"/>
    </row>
    <row r="71" spans="3:4">
      <c r="C71" s="11"/>
      <c r="D71" s="18"/>
    </row>
    <row r="72" spans="3:4">
      <c r="C72" s="11"/>
      <c r="D72" s="18"/>
    </row>
    <row r="73" spans="3:4">
      <c r="C73" s="11"/>
      <c r="D73" s="18"/>
    </row>
    <row r="74" spans="3:4">
      <c r="C74" s="11"/>
      <c r="D74" s="18"/>
    </row>
    <row r="75" spans="3:4">
      <c r="C75" s="11"/>
      <c r="D75" s="18"/>
    </row>
    <row r="77" spans="3:4">
      <c r="C77" s="1"/>
    </row>
    <row r="78" spans="3:4">
      <c r="C78" s="3"/>
    </row>
    <row r="79" spans="3:4">
      <c r="C79" s="4"/>
    </row>
  </sheetData>
  <mergeCells count="5">
    <mergeCell ref="B3:F3"/>
    <mergeCell ref="B5:F5"/>
    <mergeCell ref="B6:F6"/>
    <mergeCell ref="B8:C10"/>
    <mergeCell ref="D8:F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7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D3D3F5"/>
  </sheetPr>
  <dimension ref="B2:F37"/>
  <sheetViews>
    <sheetView showGridLines="0" zoomScaleNormal="100" workbookViewId="0"/>
  </sheetViews>
  <sheetFormatPr defaultColWidth="9.140625" defaultRowHeight="14.25"/>
  <cols>
    <col min="1" max="1" width="9.140625" style="15"/>
    <col min="2" max="2" width="23.85546875" style="15" customWidth="1"/>
    <col min="3" max="3" width="13.140625" style="15" customWidth="1"/>
    <col min="4" max="4" width="14.85546875" style="15" customWidth="1"/>
    <col min="5" max="5" width="14.140625" style="15" customWidth="1"/>
    <col min="6" max="16384" width="9.140625" style="15"/>
  </cols>
  <sheetData>
    <row r="2" spans="2:6" ht="15">
      <c r="E2" s="14" t="s">
        <v>80</v>
      </c>
    </row>
    <row r="3" spans="2:6" ht="44.25" customHeight="1">
      <c r="B3" s="145" t="s">
        <v>81</v>
      </c>
      <c r="C3" s="145"/>
      <c r="D3" s="145"/>
      <c r="E3" s="145"/>
    </row>
    <row r="4" spans="2:6" ht="3.75" customHeight="1"/>
    <row r="5" spans="2:6">
      <c r="B5" s="147">
        <v>2023</v>
      </c>
      <c r="C5" s="147"/>
      <c r="D5" s="147"/>
      <c r="E5" s="147"/>
    </row>
    <row r="6" spans="2:6">
      <c r="B6" s="146" t="s">
        <v>40</v>
      </c>
      <c r="C6" s="146"/>
      <c r="D6" s="146"/>
      <c r="E6" s="146"/>
    </row>
    <row r="7" spans="2:6" ht="3" customHeight="1"/>
    <row r="8" spans="2:6" ht="27.75" customHeight="1">
      <c r="B8" s="144" t="s">
        <v>42</v>
      </c>
      <c r="C8" s="149" t="s">
        <v>75</v>
      </c>
      <c r="D8" s="152"/>
      <c r="E8" s="152"/>
    </row>
    <row r="9" spans="2:6" ht="3.75" customHeight="1">
      <c r="B9" s="144"/>
      <c r="C9" s="86"/>
    </row>
    <row r="10" spans="2:6" ht="27" customHeight="1">
      <c r="B10" s="144"/>
      <c r="C10" s="87" t="s">
        <v>19</v>
      </c>
      <c r="D10" s="85" t="s">
        <v>76</v>
      </c>
      <c r="E10" s="23" t="s">
        <v>77</v>
      </c>
    </row>
    <row r="11" spans="2:6" ht="3.75" customHeight="1">
      <c r="B11" s="17"/>
      <c r="C11" s="17"/>
      <c r="D11" s="17"/>
      <c r="E11" s="17"/>
    </row>
    <row r="12" spans="2:6" ht="23.25" customHeight="1">
      <c r="B12" s="5" t="s">
        <v>19</v>
      </c>
      <c r="C12" s="6">
        <f>+D12+E12</f>
        <v>190550</v>
      </c>
      <c r="D12" s="6">
        <v>154252</v>
      </c>
      <c r="E12" s="6">
        <v>36298</v>
      </c>
      <c r="F12" s="22"/>
    </row>
    <row r="13" spans="2:6" ht="23.25" customHeight="1">
      <c r="B13" s="11" t="s">
        <v>43</v>
      </c>
      <c r="C13" s="6">
        <f t="shared" ref="C13:C30" si="0">+D13+E13</f>
        <v>15213</v>
      </c>
      <c r="D13" s="18">
        <v>12324</v>
      </c>
      <c r="E13" s="18">
        <v>2889</v>
      </c>
      <c r="F13" s="22"/>
    </row>
    <row r="14" spans="2:6" ht="23.25" customHeight="1">
      <c r="B14" s="11" t="s">
        <v>44</v>
      </c>
      <c r="C14" s="6">
        <f t="shared" si="0"/>
        <v>2864</v>
      </c>
      <c r="D14" s="18">
        <v>2034</v>
      </c>
      <c r="E14" s="18">
        <v>830</v>
      </c>
      <c r="F14" s="22"/>
    </row>
    <row r="15" spans="2:6" ht="23.25" customHeight="1">
      <c r="B15" s="11" t="s">
        <v>46</v>
      </c>
      <c r="C15" s="6">
        <f t="shared" si="0"/>
        <v>17260</v>
      </c>
      <c r="D15" s="18">
        <v>14190</v>
      </c>
      <c r="E15" s="18">
        <v>3070</v>
      </c>
      <c r="F15" s="22"/>
    </row>
    <row r="16" spans="2:6" ht="23.25" customHeight="1">
      <c r="B16" s="11" t="s">
        <v>45</v>
      </c>
      <c r="C16" s="6">
        <f t="shared" si="0"/>
        <v>3005</v>
      </c>
      <c r="D16" s="18">
        <v>2486</v>
      </c>
      <c r="E16" s="18">
        <v>519</v>
      </c>
      <c r="F16" s="22"/>
    </row>
    <row r="17" spans="2:6" ht="23.25" customHeight="1">
      <c r="B17" s="11" t="s">
        <v>47</v>
      </c>
      <c r="C17" s="6">
        <f t="shared" si="0"/>
        <v>3574</v>
      </c>
      <c r="D17" s="18">
        <v>3064</v>
      </c>
      <c r="E17" s="18">
        <v>510</v>
      </c>
      <c r="F17" s="22"/>
    </row>
    <row r="18" spans="2:6" ht="23.25" customHeight="1">
      <c r="B18" s="11" t="s">
        <v>48</v>
      </c>
      <c r="C18" s="6">
        <f t="shared" si="0"/>
        <v>7781</v>
      </c>
      <c r="D18" s="18">
        <v>5769</v>
      </c>
      <c r="E18" s="18">
        <v>2012</v>
      </c>
      <c r="F18" s="22"/>
    </row>
    <row r="19" spans="2:6" ht="23.25" customHeight="1">
      <c r="B19" s="11" t="s">
        <v>49</v>
      </c>
      <c r="C19" s="6">
        <f t="shared" si="0"/>
        <v>3381</v>
      </c>
      <c r="D19" s="18">
        <v>2707</v>
      </c>
      <c r="E19" s="18">
        <v>674</v>
      </c>
      <c r="F19" s="22"/>
    </row>
    <row r="20" spans="2:6" ht="23.25" customHeight="1">
      <c r="B20" s="11" t="s">
        <v>50</v>
      </c>
      <c r="C20" s="6">
        <f t="shared" si="0"/>
        <v>11248</v>
      </c>
      <c r="D20" s="18">
        <v>8801</v>
      </c>
      <c r="E20" s="18">
        <v>2447</v>
      </c>
      <c r="F20" s="22"/>
    </row>
    <row r="21" spans="2:6" ht="23.25" customHeight="1">
      <c r="B21" s="11" t="s">
        <v>51</v>
      </c>
      <c r="C21" s="6">
        <f t="shared" si="0"/>
        <v>3240</v>
      </c>
      <c r="D21" s="18">
        <v>2698</v>
      </c>
      <c r="E21" s="18">
        <v>542</v>
      </c>
      <c r="F21" s="22"/>
    </row>
    <row r="22" spans="2:6" ht="23.25" customHeight="1">
      <c r="B22" s="11" t="s">
        <v>52</v>
      </c>
      <c r="C22" s="6">
        <f t="shared" si="0"/>
        <v>11552</v>
      </c>
      <c r="D22" s="18">
        <v>8226</v>
      </c>
      <c r="E22" s="18">
        <v>3326</v>
      </c>
      <c r="F22" s="22"/>
    </row>
    <row r="23" spans="2:6" ht="23.25" customHeight="1">
      <c r="B23" s="11" t="s">
        <v>53</v>
      </c>
      <c r="C23" s="6">
        <f t="shared" si="0"/>
        <v>40287</v>
      </c>
      <c r="D23" s="18">
        <v>35258</v>
      </c>
      <c r="E23" s="18">
        <v>5029</v>
      </c>
      <c r="F23" s="22"/>
    </row>
    <row r="24" spans="2:6" ht="23.25" customHeight="1">
      <c r="B24" s="11" t="s">
        <v>54</v>
      </c>
      <c r="C24" s="6">
        <f t="shared" si="0"/>
        <v>1882</v>
      </c>
      <c r="D24" s="18">
        <v>1317</v>
      </c>
      <c r="E24" s="18">
        <v>565</v>
      </c>
      <c r="F24" s="22"/>
    </row>
    <row r="25" spans="2:6" ht="23.25" customHeight="1">
      <c r="B25" s="11" t="s">
        <v>55</v>
      </c>
      <c r="C25" s="6">
        <f t="shared" si="0"/>
        <v>33607</v>
      </c>
      <c r="D25" s="18">
        <v>27113</v>
      </c>
      <c r="E25" s="18">
        <v>6494</v>
      </c>
      <c r="F25" s="22"/>
    </row>
    <row r="26" spans="2:6" ht="23.25" customHeight="1">
      <c r="B26" s="11" t="s">
        <v>56</v>
      </c>
      <c r="C26" s="6">
        <f t="shared" si="0"/>
        <v>8625</v>
      </c>
      <c r="D26" s="18">
        <v>6759</v>
      </c>
      <c r="E26" s="18">
        <v>1866</v>
      </c>
      <c r="F26" s="22"/>
    </row>
    <row r="27" spans="2:6" ht="23.25" customHeight="1">
      <c r="B27" s="11" t="s">
        <v>57</v>
      </c>
      <c r="C27" s="6">
        <f t="shared" si="0"/>
        <v>9764</v>
      </c>
      <c r="D27" s="18">
        <v>7130</v>
      </c>
      <c r="E27" s="18">
        <v>2634</v>
      </c>
      <c r="F27" s="22"/>
    </row>
    <row r="28" spans="2:6" ht="23.25" customHeight="1">
      <c r="B28" s="11" t="s">
        <v>58</v>
      </c>
      <c r="C28" s="6">
        <f t="shared" si="0"/>
        <v>5752</v>
      </c>
      <c r="D28" s="18">
        <v>4906</v>
      </c>
      <c r="E28" s="18">
        <v>846</v>
      </c>
      <c r="F28" s="22"/>
    </row>
    <row r="29" spans="2:6" ht="23.25" customHeight="1">
      <c r="B29" s="11" t="s">
        <v>59</v>
      </c>
      <c r="C29" s="6">
        <f t="shared" si="0"/>
        <v>3920</v>
      </c>
      <c r="D29" s="18">
        <v>3576</v>
      </c>
      <c r="E29" s="18">
        <v>344</v>
      </c>
      <c r="F29" s="22"/>
    </row>
    <row r="30" spans="2:6" ht="23.25" customHeight="1">
      <c r="B30" s="11" t="s">
        <v>60</v>
      </c>
      <c r="C30" s="6">
        <f t="shared" si="0"/>
        <v>7595</v>
      </c>
      <c r="D30" s="18">
        <v>5894</v>
      </c>
      <c r="E30" s="18">
        <v>1701</v>
      </c>
      <c r="F30" s="22"/>
    </row>
    <row r="31" spans="2:6" ht="3.75" customHeight="1">
      <c r="B31" s="17"/>
      <c r="C31" s="17"/>
      <c r="D31" s="17"/>
      <c r="E31" s="17"/>
    </row>
    <row r="32" spans="2:6">
      <c r="B32" s="1"/>
      <c r="C32" s="22"/>
      <c r="D32" s="22"/>
      <c r="F32" s="22"/>
    </row>
    <row r="33" spans="2:2">
      <c r="B33" s="3"/>
    </row>
    <row r="35" spans="2:2">
      <c r="B35" s="1"/>
    </row>
    <row r="36" spans="2:2">
      <c r="B36" s="3"/>
    </row>
    <row r="37" spans="2:2">
      <c r="B37" s="4"/>
    </row>
  </sheetData>
  <mergeCells count="5">
    <mergeCell ref="B3:E3"/>
    <mergeCell ref="B5:E5"/>
    <mergeCell ref="B6:E6"/>
    <mergeCell ref="B8:B10"/>
    <mergeCell ref="C8:E8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D3D3F5"/>
  </sheetPr>
  <dimension ref="B2:O81"/>
  <sheetViews>
    <sheetView showGridLines="0" zoomScaleNormal="100" workbookViewId="0"/>
  </sheetViews>
  <sheetFormatPr defaultColWidth="9.140625" defaultRowHeight="14.25" outlineLevelRow="1"/>
  <cols>
    <col min="1" max="1" width="9.140625" style="15"/>
    <col min="2" max="2" width="2.42578125" style="15" customWidth="1"/>
    <col min="3" max="3" width="56.85546875" style="15" bestFit="1" customWidth="1"/>
    <col min="4" max="4" width="7.85546875" style="15" bestFit="1" customWidth="1"/>
    <col min="5" max="5" width="7" style="15" customWidth="1"/>
    <col min="6" max="6" width="7.5703125" style="15" customWidth="1"/>
    <col min="7" max="7" width="7.85546875" style="15" bestFit="1" customWidth="1"/>
    <col min="8" max="9" width="9.28515625" style="15" bestFit="1" customWidth="1"/>
    <col min="10" max="10" width="7.85546875" style="15" bestFit="1" customWidth="1"/>
    <col min="11" max="11" width="6.85546875" style="15" bestFit="1" customWidth="1"/>
    <col min="12" max="12" width="7.7109375" style="15" bestFit="1" customWidth="1"/>
    <col min="13" max="13" width="8.28515625" style="15" customWidth="1"/>
    <col min="14" max="14" width="6.28515625" style="15" customWidth="1"/>
    <col min="15" max="16384" width="9.140625" style="15"/>
  </cols>
  <sheetData>
    <row r="2" spans="2:15" ht="15">
      <c r="F2" s="14"/>
      <c r="G2" s="14"/>
      <c r="H2" s="14"/>
      <c r="I2" s="14"/>
      <c r="L2" s="14"/>
      <c r="N2" s="14" t="s">
        <v>82</v>
      </c>
    </row>
    <row r="3" spans="2:15" ht="24" customHeight="1">
      <c r="B3" s="145" t="s">
        <v>83</v>
      </c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</row>
    <row r="4" spans="2:15" ht="3" customHeight="1"/>
    <row r="5" spans="2:15">
      <c r="B5" s="147">
        <v>2023</v>
      </c>
      <c r="C5" s="147"/>
      <c r="D5" s="147"/>
      <c r="E5" s="147"/>
      <c r="F5" s="147"/>
      <c r="G5" s="147"/>
      <c r="H5" s="147"/>
      <c r="I5" s="147"/>
      <c r="J5" s="147"/>
      <c r="K5" s="147"/>
      <c r="L5" s="147"/>
      <c r="M5" s="147"/>
      <c r="N5" s="147"/>
    </row>
    <row r="6" spans="2:15" ht="15" customHeight="1">
      <c r="B6" s="146" t="s">
        <v>40</v>
      </c>
      <c r="C6" s="146"/>
      <c r="D6" s="146"/>
      <c r="E6" s="146"/>
      <c r="F6" s="146"/>
      <c r="G6" s="146"/>
      <c r="H6" s="146"/>
      <c r="I6" s="146"/>
      <c r="J6" s="146"/>
      <c r="K6" s="146"/>
      <c r="L6" s="146"/>
      <c r="M6" s="146"/>
      <c r="N6" s="146"/>
    </row>
    <row r="7" spans="2:15" ht="3" customHeight="1"/>
    <row r="8" spans="2:15" ht="19.5" customHeight="1">
      <c r="B8" s="144" t="s">
        <v>38</v>
      </c>
      <c r="C8" s="144"/>
      <c r="D8" s="149" t="s">
        <v>84</v>
      </c>
      <c r="E8" s="152"/>
      <c r="F8" s="152"/>
      <c r="G8" s="152"/>
      <c r="H8" s="152"/>
      <c r="I8" s="152"/>
      <c r="J8" s="152"/>
      <c r="K8" s="152"/>
      <c r="L8" s="152"/>
      <c r="M8" s="152"/>
      <c r="N8" s="150"/>
    </row>
    <row r="9" spans="2:15" ht="3.75" customHeight="1">
      <c r="B9" s="144"/>
      <c r="C9" s="144"/>
      <c r="D9" s="86"/>
      <c r="N9" s="88"/>
    </row>
    <row r="10" spans="2:15">
      <c r="B10" s="144"/>
      <c r="C10" s="144"/>
      <c r="D10" s="155" t="s">
        <v>85</v>
      </c>
      <c r="E10" s="156"/>
      <c r="F10" s="156"/>
      <c r="G10" s="156"/>
      <c r="H10" s="156"/>
      <c r="I10" s="156"/>
      <c r="J10" s="153" t="s">
        <v>86</v>
      </c>
      <c r="K10" s="154"/>
      <c r="L10" s="154"/>
      <c r="M10" s="154"/>
      <c r="N10" s="154"/>
    </row>
    <row r="11" spans="2:15" ht="3.75" customHeight="1">
      <c r="B11" s="10"/>
      <c r="C11" s="10"/>
      <c r="D11" s="86"/>
      <c r="N11" s="88"/>
    </row>
    <row r="12" spans="2:15" s="16" customFormat="1" ht="22.5">
      <c r="B12" s="10"/>
      <c r="C12" s="10"/>
      <c r="D12" s="92" t="s">
        <v>19</v>
      </c>
      <c r="E12" s="93" t="s">
        <v>87</v>
      </c>
      <c r="F12" s="21" t="s">
        <v>454</v>
      </c>
      <c r="G12" s="93" t="s">
        <v>88</v>
      </c>
      <c r="H12" s="21" t="s">
        <v>89</v>
      </c>
      <c r="I12" s="93" t="s">
        <v>90</v>
      </c>
      <c r="J12" s="20" t="s">
        <v>19</v>
      </c>
      <c r="K12" s="93" t="s">
        <v>87</v>
      </c>
      <c r="L12" s="21" t="s">
        <v>454</v>
      </c>
      <c r="M12" s="93" t="s">
        <v>88</v>
      </c>
      <c r="N12" s="90" t="s">
        <v>339</v>
      </c>
    </row>
    <row r="13" spans="2:15" ht="3.75" customHeight="1"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</row>
    <row r="14" spans="2:15" ht="17.25" customHeight="1">
      <c r="C14" s="5" t="s">
        <v>19</v>
      </c>
      <c r="D14" s="6">
        <f>+E14+F14+G14+H14+I14</f>
        <v>194278</v>
      </c>
      <c r="E14" s="6">
        <v>13892</v>
      </c>
      <c r="F14" s="6">
        <v>785</v>
      </c>
      <c r="G14" s="6">
        <v>178963</v>
      </c>
      <c r="H14" s="6">
        <v>542</v>
      </c>
      <c r="I14" s="6">
        <v>96</v>
      </c>
      <c r="J14" s="37">
        <f>+K14+L14+M14+N14</f>
        <v>206355</v>
      </c>
      <c r="K14" s="37">
        <v>7605</v>
      </c>
      <c r="L14" s="37">
        <v>773</v>
      </c>
      <c r="M14" s="37">
        <v>196875</v>
      </c>
      <c r="N14" s="37">
        <v>1102</v>
      </c>
      <c r="O14" s="22"/>
    </row>
    <row r="15" spans="2:15" ht="15.75" customHeight="1">
      <c r="B15" s="7" t="s">
        <v>20</v>
      </c>
      <c r="C15" s="8" t="s">
        <v>26</v>
      </c>
      <c r="D15" s="6">
        <f t="shared" ref="D15:D58" si="0">+E15+F15+G15+H15+I15</f>
        <v>6672</v>
      </c>
      <c r="E15" s="18">
        <v>202</v>
      </c>
      <c r="F15" s="18">
        <v>9</v>
      </c>
      <c r="G15" s="18">
        <v>6395</v>
      </c>
      <c r="H15" s="18">
        <v>58</v>
      </c>
      <c r="I15" s="18">
        <v>8</v>
      </c>
      <c r="J15" s="37">
        <f t="shared" ref="J15:J58" si="1">+K15+L15+M15+N15</f>
        <v>7248</v>
      </c>
      <c r="K15" s="38">
        <v>88</v>
      </c>
      <c r="L15" s="38">
        <v>16</v>
      </c>
      <c r="M15" s="38">
        <v>7040</v>
      </c>
      <c r="N15" s="38">
        <v>104</v>
      </c>
      <c r="O15" s="22"/>
    </row>
    <row r="16" spans="2:15" ht="15.75" customHeight="1">
      <c r="B16" s="7" t="s">
        <v>0</v>
      </c>
      <c r="C16" s="8" t="s">
        <v>21</v>
      </c>
      <c r="D16" s="6">
        <f t="shared" si="0"/>
        <v>531</v>
      </c>
      <c r="E16" s="18">
        <v>120</v>
      </c>
      <c r="F16" s="18">
        <v>5</v>
      </c>
      <c r="G16" s="18">
        <v>406</v>
      </c>
      <c r="H16" s="18">
        <v>0</v>
      </c>
      <c r="I16" s="18">
        <v>0</v>
      </c>
      <c r="J16" s="37">
        <f>+K16+L16+M16+N16</f>
        <v>552</v>
      </c>
      <c r="K16" s="38">
        <v>49</v>
      </c>
      <c r="L16" s="38">
        <v>1</v>
      </c>
      <c r="M16" s="38">
        <v>501</v>
      </c>
      <c r="N16" s="38">
        <v>1</v>
      </c>
      <c r="O16" s="22"/>
    </row>
    <row r="17" spans="2:15" ht="15.75" customHeight="1">
      <c r="B17" s="7" t="s">
        <v>1</v>
      </c>
      <c r="C17" s="8" t="s">
        <v>22</v>
      </c>
      <c r="D17" s="6">
        <f t="shared" si="0"/>
        <v>23635</v>
      </c>
      <c r="E17" s="18">
        <f>+SUM(E18:E41)</f>
        <v>1724</v>
      </c>
      <c r="F17" s="18">
        <f t="shared" ref="F17:N17" si="2">+SUM(F18:F41)</f>
        <v>48</v>
      </c>
      <c r="G17" s="18">
        <f t="shared" si="2"/>
        <v>21826</v>
      </c>
      <c r="H17" s="18">
        <f t="shared" si="2"/>
        <v>29</v>
      </c>
      <c r="I17" s="18">
        <f t="shared" si="2"/>
        <v>8</v>
      </c>
      <c r="J17" s="37">
        <f>+K17+L17+M17+N17</f>
        <v>24343</v>
      </c>
      <c r="K17" s="18">
        <f t="shared" si="2"/>
        <v>1173</v>
      </c>
      <c r="L17" s="18">
        <f t="shared" si="2"/>
        <v>57</v>
      </c>
      <c r="M17" s="18">
        <f t="shared" si="2"/>
        <v>23016</v>
      </c>
      <c r="N17" s="18">
        <f t="shared" si="2"/>
        <v>97</v>
      </c>
      <c r="O17" s="22"/>
    </row>
    <row r="18" spans="2:15" hidden="1" outlineLevel="1">
      <c r="B18" s="116">
        <v>10</v>
      </c>
      <c r="C18" s="117" t="s">
        <v>523</v>
      </c>
      <c r="D18" s="118">
        <f t="shared" si="0"/>
        <v>3845</v>
      </c>
      <c r="E18" s="120">
        <v>166</v>
      </c>
      <c r="F18" s="120">
        <v>2</v>
      </c>
      <c r="G18" s="120">
        <v>3671</v>
      </c>
      <c r="H18" s="120">
        <v>2</v>
      </c>
      <c r="I18" s="120">
        <v>4</v>
      </c>
      <c r="J18" s="121">
        <f t="shared" si="1"/>
        <v>3911</v>
      </c>
      <c r="K18" s="120">
        <v>154</v>
      </c>
      <c r="L18" s="120">
        <v>7</v>
      </c>
      <c r="M18" s="120">
        <v>3730</v>
      </c>
      <c r="N18" s="120">
        <v>20</v>
      </c>
    </row>
    <row r="19" spans="2:15" hidden="1" outlineLevel="1">
      <c r="B19" s="116">
        <v>11</v>
      </c>
      <c r="C19" s="117" t="s">
        <v>524</v>
      </c>
      <c r="D19" s="118">
        <f t="shared" si="0"/>
        <v>607</v>
      </c>
      <c r="E19" s="120">
        <v>76</v>
      </c>
      <c r="F19" s="120">
        <v>2</v>
      </c>
      <c r="G19" s="120">
        <v>529</v>
      </c>
      <c r="H19" s="120">
        <v>0</v>
      </c>
      <c r="I19" s="120">
        <v>0</v>
      </c>
      <c r="J19" s="121">
        <f t="shared" si="1"/>
        <v>632</v>
      </c>
      <c r="K19" s="120">
        <v>49</v>
      </c>
      <c r="L19" s="120">
        <v>2</v>
      </c>
      <c r="M19" s="120">
        <v>579</v>
      </c>
      <c r="N19" s="120">
        <v>2</v>
      </c>
    </row>
    <row r="20" spans="2:15" hidden="1" outlineLevel="1">
      <c r="B20" s="116">
        <v>12</v>
      </c>
      <c r="C20" s="117" t="s">
        <v>525</v>
      </c>
      <c r="D20" s="118">
        <f t="shared" si="0"/>
        <v>1</v>
      </c>
      <c r="E20" s="120">
        <v>1</v>
      </c>
      <c r="F20" s="120">
        <v>0</v>
      </c>
      <c r="G20" s="120">
        <v>0</v>
      </c>
      <c r="H20" s="120">
        <v>0</v>
      </c>
      <c r="I20" s="120">
        <v>0</v>
      </c>
      <c r="J20" s="121">
        <f t="shared" si="1"/>
        <v>1</v>
      </c>
      <c r="K20" s="120">
        <v>1</v>
      </c>
      <c r="L20" s="120">
        <v>0</v>
      </c>
      <c r="M20" s="120">
        <v>0</v>
      </c>
      <c r="N20" s="120">
        <v>0</v>
      </c>
    </row>
    <row r="21" spans="2:15" hidden="1" outlineLevel="1">
      <c r="B21" s="116">
        <v>13</v>
      </c>
      <c r="C21" s="117" t="s">
        <v>526</v>
      </c>
      <c r="D21" s="118">
        <f t="shared" si="0"/>
        <v>1074</v>
      </c>
      <c r="E21" s="120">
        <v>67</v>
      </c>
      <c r="F21" s="120">
        <v>6</v>
      </c>
      <c r="G21" s="120">
        <v>999</v>
      </c>
      <c r="H21" s="120">
        <v>2</v>
      </c>
      <c r="I21" s="120">
        <v>0</v>
      </c>
      <c r="J21" s="121">
        <f t="shared" si="1"/>
        <v>1091</v>
      </c>
      <c r="K21" s="120">
        <v>69</v>
      </c>
      <c r="L21" s="120">
        <v>3</v>
      </c>
      <c r="M21" s="120">
        <v>1015</v>
      </c>
      <c r="N21" s="120">
        <v>4</v>
      </c>
    </row>
    <row r="22" spans="2:15" hidden="1" outlineLevel="1">
      <c r="B22" s="116">
        <v>14</v>
      </c>
      <c r="C22" s="117" t="s">
        <v>527</v>
      </c>
      <c r="D22" s="118">
        <f t="shared" si="0"/>
        <v>1957</v>
      </c>
      <c r="E22" s="120">
        <v>50</v>
      </c>
      <c r="F22" s="120">
        <v>3</v>
      </c>
      <c r="G22" s="120">
        <v>1898</v>
      </c>
      <c r="H22" s="120">
        <v>6</v>
      </c>
      <c r="I22" s="120">
        <v>0</v>
      </c>
      <c r="J22" s="121">
        <f t="shared" si="1"/>
        <v>2000</v>
      </c>
      <c r="K22" s="120">
        <v>57</v>
      </c>
      <c r="L22" s="120">
        <v>3</v>
      </c>
      <c r="M22" s="120">
        <v>1928</v>
      </c>
      <c r="N22" s="120">
        <v>12</v>
      </c>
    </row>
    <row r="23" spans="2:15" hidden="1" outlineLevel="1">
      <c r="B23" s="116">
        <v>15</v>
      </c>
      <c r="C23" s="117" t="s">
        <v>528</v>
      </c>
      <c r="D23" s="118">
        <f t="shared" si="0"/>
        <v>966</v>
      </c>
      <c r="E23" s="120">
        <v>21</v>
      </c>
      <c r="F23" s="120">
        <v>0</v>
      </c>
      <c r="G23" s="120">
        <v>944</v>
      </c>
      <c r="H23" s="120">
        <v>1</v>
      </c>
      <c r="I23" s="120">
        <v>0</v>
      </c>
      <c r="J23" s="121">
        <f t="shared" si="1"/>
        <v>980</v>
      </c>
      <c r="K23" s="120">
        <v>75</v>
      </c>
      <c r="L23" s="120">
        <v>0</v>
      </c>
      <c r="M23" s="120">
        <v>904</v>
      </c>
      <c r="N23" s="120">
        <v>1</v>
      </c>
    </row>
    <row r="24" spans="2:15" hidden="1" outlineLevel="1">
      <c r="B24" s="116">
        <v>16</v>
      </c>
      <c r="C24" s="117" t="s">
        <v>529</v>
      </c>
      <c r="D24" s="118">
        <f t="shared" si="0"/>
        <v>1472</v>
      </c>
      <c r="E24" s="120">
        <v>51</v>
      </c>
      <c r="F24" s="120">
        <v>8</v>
      </c>
      <c r="G24" s="120">
        <v>1410</v>
      </c>
      <c r="H24" s="120">
        <v>2</v>
      </c>
      <c r="I24" s="120">
        <v>1</v>
      </c>
      <c r="J24" s="121">
        <f t="shared" si="1"/>
        <v>1531</v>
      </c>
      <c r="K24" s="120">
        <v>54</v>
      </c>
      <c r="L24" s="120">
        <v>9</v>
      </c>
      <c r="M24" s="120">
        <v>1464</v>
      </c>
      <c r="N24" s="120">
        <v>4</v>
      </c>
    </row>
    <row r="25" spans="2:15" hidden="1" outlineLevel="1">
      <c r="B25" s="116">
        <v>17</v>
      </c>
      <c r="C25" s="117" t="s">
        <v>530</v>
      </c>
      <c r="D25" s="118">
        <f t="shared" si="0"/>
        <v>293</v>
      </c>
      <c r="E25" s="120">
        <v>50</v>
      </c>
      <c r="F25" s="120">
        <v>1</v>
      </c>
      <c r="G25" s="120">
        <v>242</v>
      </c>
      <c r="H25" s="120">
        <v>0</v>
      </c>
      <c r="I25" s="120">
        <v>0</v>
      </c>
      <c r="J25" s="121">
        <f t="shared" si="1"/>
        <v>301</v>
      </c>
      <c r="K25" s="120">
        <v>41</v>
      </c>
      <c r="L25" s="120">
        <v>1</v>
      </c>
      <c r="M25" s="120">
        <v>258</v>
      </c>
      <c r="N25" s="120">
        <v>1</v>
      </c>
    </row>
    <row r="26" spans="2:15" hidden="1" outlineLevel="1">
      <c r="B26" s="116">
        <v>18</v>
      </c>
      <c r="C26" s="117" t="s">
        <v>531</v>
      </c>
      <c r="D26" s="118">
        <f t="shared" si="0"/>
        <v>712</v>
      </c>
      <c r="E26" s="120">
        <v>17</v>
      </c>
      <c r="F26" s="120">
        <v>2</v>
      </c>
      <c r="G26" s="120">
        <v>692</v>
      </c>
      <c r="H26" s="120">
        <v>1</v>
      </c>
      <c r="I26" s="120">
        <v>0</v>
      </c>
      <c r="J26" s="121">
        <f t="shared" si="1"/>
        <v>740</v>
      </c>
      <c r="K26" s="120">
        <v>13</v>
      </c>
      <c r="L26" s="120">
        <v>1</v>
      </c>
      <c r="M26" s="120">
        <v>724</v>
      </c>
      <c r="N26" s="120">
        <v>2</v>
      </c>
    </row>
    <row r="27" spans="2:15" hidden="1" outlineLevel="1">
      <c r="B27" s="116">
        <v>19</v>
      </c>
      <c r="C27" s="117" t="s">
        <v>532</v>
      </c>
      <c r="D27" s="118">
        <f t="shared" si="0"/>
        <v>20</v>
      </c>
      <c r="E27" s="120">
        <v>12</v>
      </c>
      <c r="F27" s="120">
        <v>0</v>
      </c>
      <c r="G27" s="120">
        <v>8</v>
      </c>
      <c r="H27" s="120">
        <v>0</v>
      </c>
      <c r="I27" s="120">
        <v>0</v>
      </c>
      <c r="J27" s="121">
        <f t="shared" si="1"/>
        <v>20</v>
      </c>
      <c r="K27" s="120">
        <v>9</v>
      </c>
      <c r="L27" s="120">
        <v>0</v>
      </c>
      <c r="M27" s="120">
        <v>11</v>
      </c>
      <c r="N27" s="120">
        <v>0</v>
      </c>
    </row>
    <row r="28" spans="2:15" hidden="1" outlineLevel="1">
      <c r="B28" s="116">
        <v>20</v>
      </c>
      <c r="C28" s="117" t="s">
        <v>533</v>
      </c>
      <c r="D28" s="118">
        <f t="shared" si="0"/>
        <v>558</v>
      </c>
      <c r="E28" s="120">
        <v>167</v>
      </c>
      <c r="F28" s="120">
        <v>2</v>
      </c>
      <c r="G28" s="120">
        <v>389</v>
      </c>
      <c r="H28" s="120">
        <v>0</v>
      </c>
      <c r="I28" s="120">
        <v>0</v>
      </c>
      <c r="J28" s="121">
        <f t="shared" si="1"/>
        <v>569</v>
      </c>
      <c r="K28" s="120">
        <v>74</v>
      </c>
      <c r="L28" s="120">
        <v>2</v>
      </c>
      <c r="M28" s="120">
        <v>493</v>
      </c>
      <c r="N28" s="120">
        <v>0</v>
      </c>
    </row>
    <row r="29" spans="2:15" hidden="1" outlineLevel="1">
      <c r="B29" s="116">
        <v>21</v>
      </c>
      <c r="C29" s="117" t="s">
        <v>534</v>
      </c>
      <c r="D29" s="118">
        <f t="shared" si="0"/>
        <v>110</v>
      </c>
      <c r="E29" s="120">
        <v>30</v>
      </c>
      <c r="F29" s="120">
        <v>0</v>
      </c>
      <c r="G29" s="120">
        <v>80</v>
      </c>
      <c r="H29" s="120">
        <v>0</v>
      </c>
      <c r="I29" s="120">
        <v>0</v>
      </c>
      <c r="J29" s="121">
        <f t="shared" si="1"/>
        <v>112</v>
      </c>
      <c r="K29" s="120">
        <v>12</v>
      </c>
      <c r="L29" s="120">
        <v>0</v>
      </c>
      <c r="M29" s="120">
        <v>100</v>
      </c>
      <c r="N29" s="120">
        <v>0</v>
      </c>
    </row>
    <row r="30" spans="2:15" hidden="1" outlineLevel="1">
      <c r="B30" s="116">
        <v>22</v>
      </c>
      <c r="C30" s="117" t="s">
        <v>535</v>
      </c>
      <c r="D30" s="118">
        <f t="shared" si="0"/>
        <v>678</v>
      </c>
      <c r="E30" s="120">
        <v>76</v>
      </c>
      <c r="F30" s="120">
        <v>1</v>
      </c>
      <c r="G30" s="120">
        <v>600</v>
      </c>
      <c r="H30" s="120">
        <v>1</v>
      </c>
      <c r="I30" s="120">
        <v>0</v>
      </c>
      <c r="J30" s="121">
        <f t="shared" si="1"/>
        <v>695</v>
      </c>
      <c r="K30" s="120">
        <v>40</v>
      </c>
      <c r="L30" s="120">
        <v>2</v>
      </c>
      <c r="M30" s="120">
        <v>651</v>
      </c>
      <c r="N30" s="120">
        <v>2</v>
      </c>
    </row>
    <row r="31" spans="2:15" hidden="1" outlineLevel="1">
      <c r="B31" s="116">
        <v>23</v>
      </c>
      <c r="C31" s="117" t="s">
        <v>536</v>
      </c>
      <c r="D31" s="118">
        <f t="shared" si="0"/>
        <v>1664</v>
      </c>
      <c r="E31" s="120">
        <v>210</v>
      </c>
      <c r="F31" s="120">
        <v>8</v>
      </c>
      <c r="G31" s="120">
        <v>1446</v>
      </c>
      <c r="H31" s="120">
        <v>0</v>
      </c>
      <c r="I31" s="120">
        <v>0</v>
      </c>
      <c r="J31" s="121">
        <f t="shared" si="1"/>
        <v>1683</v>
      </c>
      <c r="K31" s="120">
        <v>118</v>
      </c>
      <c r="L31" s="120">
        <v>5</v>
      </c>
      <c r="M31" s="120">
        <v>1555</v>
      </c>
      <c r="N31" s="120">
        <v>5</v>
      </c>
    </row>
    <row r="32" spans="2:15" hidden="1" outlineLevel="1">
      <c r="B32" s="116">
        <v>24</v>
      </c>
      <c r="C32" s="117" t="s">
        <v>537</v>
      </c>
      <c r="D32" s="118">
        <f t="shared" si="0"/>
        <v>186</v>
      </c>
      <c r="E32" s="120">
        <v>29</v>
      </c>
      <c r="F32" s="120">
        <v>1</v>
      </c>
      <c r="G32" s="120">
        <v>156</v>
      </c>
      <c r="H32" s="120">
        <v>0</v>
      </c>
      <c r="I32" s="120">
        <v>0</v>
      </c>
      <c r="J32" s="121">
        <f t="shared" si="1"/>
        <v>189</v>
      </c>
      <c r="K32" s="120">
        <v>26</v>
      </c>
      <c r="L32" s="120">
        <v>0</v>
      </c>
      <c r="M32" s="120">
        <v>163</v>
      </c>
      <c r="N32" s="120">
        <v>0</v>
      </c>
    </row>
    <row r="33" spans="2:15" hidden="1" outlineLevel="1">
      <c r="B33" s="116">
        <v>25</v>
      </c>
      <c r="C33" s="117" t="s">
        <v>538</v>
      </c>
      <c r="D33" s="118">
        <f t="shared" si="0"/>
        <v>4474</v>
      </c>
      <c r="E33" s="120">
        <v>209</v>
      </c>
      <c r="F33" s="120">
        <v>7</v>
      </c>
      <c r="G33" s="120">
        <v>4253</v>
      </c>
      <c r="H33" s="120">
        <v>3</v>
      </c>
      <c r="I33" s="120">
        <v>2</v>
      </c>
      <c r="J33" s="121">
        <f t="shared" si="1"/>
        <v>4660</v>
      </c>
      <c r="K33" s="120">
        <v>108</v>
      </c>
      <c r="L33" s="120">
        <v>7</v>
      </c>
      <c r="M33" s="120">
        <v>4533</v>
      </c>
      <c r="N33" s="120">
        <v>12</v>
      </c>
    </row>
    <row r="34" spans="2:15" hidden="1" outlineLevel="1">
      <c r="B34" s="116">
        <v>26</v>
      </c>
      <c r="C34" s="117" t="s">
        <v>539</v>
      </c>
      <c r="D34" s="118">
        <f t="shared" si="0"/>
        <v>137</v>
      </c>
      <c r="E34" s="120">
        <v>17</v>
      </c>
      <c r="F34" s="120">
        <v>0</v>
      </c>
      <c r="G34" s="120">
        <v>120</v>
      </c>
      <c r="H34" s="120">
        <v>0</v>
      </c>
      <c r="I34" s="120">
        <v>0</v>
      </c>
      <c r="J34" s="121">
        <f t="shared" si="1"/>
        <v>141</v>
      </c>
      <c r="K34" s="120">
        <v>14</v>
      </c>
      <c r="L34" s="120">
        <v>0</v>
      </c>
      <c r="M34" s="120">
        <v>126</v>
      </c>
      <c r="N34" s="120">
        <v>1</v>
      </c>
    </row>
    <row r="35" spans="2:15" hidden="1" outlineLevel="1">
      <c r="B35" s="116">
        <v>27</v>
      </c>
      <c r="C35" s="117" t="s">
        <v>540</v>
      </c>
      <c r="D35" s="118">
        <f t="shared" si="0"/>
        <v>297</v>
      </c>
      <c r="E35" s="120">
        <v>52</v>
      </c>
      <c r="F35" s="120">
        <v>0</v>
      </c>
      <c r="G35" s="120">
        <v>245</v>
      </c>
      <c r="H35" s="120">
        <v>0</v>
      </c>
      <c r="I35" s="120">
        <v>0</v>
      </c>
      <c r="J35" s="121">
        <f t="shared" si="1"/>
        <v>313</v>
      </c>
      <c r="K35" s="120">
        <v>23</v>
      </c>
      <c r="L35" s="120">
        <v>8</v>
      </c>
      <c r="M35" s="120">
        <v>280</v>
      </c>
      <c r="N35" s="120">
        <v>2</v>
      </c>
    </row>
    <row r="36" spans="2:15" hidden="1" outlineLevel="1">
      <c r="B36" s="116">
        <v>28</v>
      </c>
      <c r="C36" s="117" t="s">
        <v>541</v>
      </c>
      <c r="D36" s="118">
        <f t="shared" si="0"/>
        <v>807</v>
      </c>
      <c r="E36" s="120">
        <v>64</v>
      </c>
      <c r="F36" s="120">
        <v>2</v>
      </c>
      <c r="G36" s="120">
        <v>739</v>
      </c>
      <c r="H36" s="120">
        <v>1</v>
      </c>
      <c r="I36" s="120">
        <v>1</v>
      </c>
      <c r="J36" s="121">
        <f t="shared" si="1"/>
        <v>832</v>
      </c>
      <c r="K36" s="120">
        <v>42</v>
      </c>
      <c r="L36" s="120">
        <v>2</v>
      </c>
      <c r="M36" s="120">
        <v>785</v>
      </c>
      <c r="N36" s="120">
        <v>3</v>
      </c>
    </row>
    <row r="37" spans="2:15" hidden="1" outlineLevel="1">
      <c r="B37" s="116">
        <v>29</v>
      </c>
      <c r="C37" s="117" t="s">
        <v>542</v>
      </c>
      <c r="D37" s="118">
        <f t="shared" si="0"/>
        <v>319</v>
      </c>
      <c r="E37" s="120">
        <v>67</v>
      </c>
      <c r="F37" s="120">
        <v>0</v>
      </c>
      <c r="G37" s="120">
        <v>252</v>
      </c>
      <c r="H37" s="120">
        <v>0</v>
      </c>
      <c r="I37" s="120">
        <v>0</v>
      </c>
      <c r="J37" s="121">
        <f t="shared" si="1"/>
        <v>325</v>
      </c>
      <c r="K37" s="120">
        <v>40</v>
      </c>
      <c r="L37" s="120">
        <v>4</v>
      </c>
      <c r="M37" s="120">
        <v>281</v>
      </c>
      <c r="N37" s="120">
        <v>0</v>
      </c>
    </row>
    <row r="38" spans="2:15" hidden="1" outlineLevel="1">
      <c r="B38" s="116">
        <v>30</v>
      </c>
      <c r="C38" s="117" t="s">
        <v>543</v>
      </c>
      <c r="D38" s="118">
        <f t="shared" si="0"/>
        <v>120</v>
      </c>
      <c r="E38" s="120">
        <v>10</v>
      </c>
      <c r="F38" s="120">
        <v>0</v>
      </c>
      <c r="G38" s="120">
        <v>110</v>
      </c>
      <c r="H38" s="120">
        <v>0</v>
      </c>
      <c r="I38" s="120">
        <v>0</v>
      </c>
      <c r="J38" s="121">
        <f t="shared" si="1"/>
        <v>126</v>
      </c>
      <c r="K38" s="120">
        <v>7</v>
      </c>
      <c r="L38" s="120">
        <v>0</v>
      </c>
      <c r="M38" s="120">
        <v>119</v>
      </c>
      <c r="N38" s="120">
        <v>0</v>
      </c>
    </row>
    <row r="39" spans="2:15" hidden="1" outlineLevel="1">
      <c r="B39" s="116">
        <v>31</v>
      </c>
      <c r="C39" s="117" t="s">
        <v>544</v>
      </c>
      <c r="D39" s="118">
        <f t="shared" si="0"/>
        <v>1474</v>
      </c>
      <c r="E39" s="120">
        <v>34</v>
      </c>
      <c r="F39" s="120">
        <v>1</v>
      </c>
      <c r="G39" s="120">
        <v>1437</v>
      </c>
      <c r="H39" s="120">
        <v>2</v>
      </c>
      <c r="I39" s="120">
        <v>0</v>
      </c>
      <c r="J39" s="121">
        <f t="shared" si="1"/>
        <v>1503</v>
      </c>
      <c r="K39" s="120">
        <v>27</v>
      </c>
      <c r="L39" s="120">
        <v>0</v>
      </c>
      <c r="M39" s="120">
        <v>1465</v>
      </c>
      <c r="N39" s="120">
        <v>11</v>
      </c>
    </row>
    <row r="40" spans="2:15" hidden="1" outlineLevel="1">
      <c r="B40" s="116">
        <v>32</v>
      </c>
      <c r="C40" s="117" t="s">
        <v>545</v>
      </c>
      <c r="D40" s="118">
        <f t="shared" si="0"/>
        <v>652</v>
      </c>
      <c r="E40" s="120">
        <v>25</v>
      </c>
      <c r="F40" s="120">
        <v>0</v>
      </c>
      <c r="G40" s="120">
        <v>624</v>
      </c>
      <c r="H40" s="120">
        <v>3</v>
      </c>
      <c r="I40" s="120">
        <v>0</v>
      </c>
      <c r="J40" s="121">
        <f t="shared" si="1"/>
        <v>685</v>
      </c>
      <c r="K40" s="120">
        <v>12</v>
      </c>
      <c r="L40" s="120">
        <v>0</v>
      </c>
      <c r="M40" s="120">
        <v>665</v>
      </c>
      <c r="N40" s="120">
        <v>8</v>
      </c>
    </row>
    <row r="41" spans="2:15" hidden="1" outlineLevel="1">
      <c r="B41" s="116">
        <v>33</v>
      </c>
      <c r="C41" s="117" t="s">
        <v>546</v>
      </c>
      <c r="D41" s="118">
        <f t="shared" si="0"/>
        <v>1212</v>
      </c>
      <c r="E41" s="120">
        <v>223</v>
      </c>
      <c r="F41" s="120">
        <v>2</v>
      </c>
      <c r="G41" s="120">
        <v>982</v>
      </c>
      <c r="H41" s="120">
        <v>5</v>
      </c>
      <c r="I41" s="120">
        <v>0</v>
      </c>
      <c r="J41" s="121">
        <f t="shared" si="1"/>
        <v>1303</v>
      </c>
      <c r="K41" s="120">
        <v>108</v>
      </c>
      <c r="L41" s="120">
        <v>1</v>
      </c>
      <c r="M41" s="120">
        <v>1187</v>
      </c>
      <c r="N41" s="120">
        <v>7</v>
      </c>
    </row>
    <row r="42" spans="2:15" ht="15.75" customHeight="1" collapsed="1">
      <c r="B42" s="7" t="s">
        <v>2</v>
      </c>
      <c r="C42" s="8" t="s">
        <v>28</v>
      </c>
      <c r="D42" s="6">
        <f t="shared" si="0"/>
        <v>362</v>
      </c>
      <c r="E42" s="18">
        <v>206</v>
      </c>
      <c r="F42" s="18">
        <v>2</v>
      </c>
      <c r="G42" s="18">
        <v>153</v>
      </c>
      <c r="H42" s="18">
        <v>1</v>
      </c>
      <c r="I42" s="18">
        <v>0</v>
      </c>
      <c r="J42" s="37">
        <f t="shared" si="1"/>
        <v>366</v>
      </c>
      <c r="K42" s="38">
        <v>177</v>
      </c>
      <c r="L42" s="38">
        <v>1</v>
      </c>
      <c r="M42" s="38">
        <v>187</v>
      </c>
      <c r="N42" s="38">
        <v>1</v>
      </c>
      <c r="O42" s="22"/>
    </row>
    <row r="43" spans="2:15" ht="15.75" customHeight="1">
      <c r="B43" s="7" t="s">
        <v>3</v>
      </c>
      <c r="C43" s="8" t="s">
        <v>27</v>
      </c>
      <c r="D43" s="6">
        <f t="shared" si="0"/>
        <v>1127</v>
      </c>
      <c r="E43" s="18">
        <v>551</v>
      </c>
      <c r="F43" s="18">
        <v>2</v>
      </c>
      <c r="G43" s="18">
        <v>570</v>
      </c>
      <c r="H43" s="18">
        <v>4</v>
      </c>
      <c r="I43" s="18">
        <v>0</v>
      </c>
      <c r="J43" s="37">
        <f t="shared" si="1"/>
        <v>1153</v>
      </c>
      <c r="K43" s="38">
        <v>113</v>
      </c>
      <c r="L43" s="38">
        <v>1</v>
      </c>
      <c r="M43" s="38">
        <v>1037</v>
      </c>
      <c r="N43" s="38">
        <v>2</v>
      </c>
      <c r="O43" s="22"/>
    </row>
    <row r="44" spans="2:15" ht="15.75" customHeight="1">
      <c r="B44" s="7" t="s">
        <v>4</v>
      </c>
      <c r="C44" s="8" t="s">
        <v>354</v>
      </c>
      <c r="D44" s="6">
        <f t="shared" si="0"/>
        <v>17149</v>
      </c>
      <c r="E44" s="18">
        <v>1289</v>
      </c>
      <c r="F44" s="18">
        <v>35</v>
      </c>
      <c r="G44" s="18">
        <v>15742</v>
      </c>
      <c r="H44" s="18">
        <v>68</v>
      </c>
      <c r="I44" s="18">
        <v>15</v>
      </c>
      <c r="J44" s="37">
        <f t="shared" si="1"/>
        <v>21038</v>
      </c>
      <c r="K44" s="38">
        <v>308</v>
      </c>
      <c r="L44" s="38">
        <v>22</v>
      </c>
      <c r="M44" s="38">
        <v>20613</v>
      </c>
      <c r="N44" s="38">
        <v>95</v>
      </c>
      <c r="O44" s="22"/>
    </row>
    <row r="45" spans="2:15" ht="15.75" customHeight="1">
      <c r="B45" s="7" t="s">
        <v>5</v>
      </c>
      <c r="C45" s="9" t="s">
        <v>455</v>
      </c>
      <c r="D45" s="6">
        <f t="shared" si="0"/>
        <v>58116</v>
      </c>
      <c r="E45" s="18">
        <v>3947</v>
      </c>
      <c r="F45" s="18">
        <v>47</v>
      </c>
      <c r="G45" s="18">
        <v>53981</v>
      </c>
      <c r="H45" s="18">
        <v>122</v>
      </c>
      <c r="I45" s="18">
        <v>19</v>
      </c>
      <c r="J45" s="37">
        <f t="shared" si="1"/>
        <v>59748</v>
      </c>
      <c r="K45" s="38">
        <v>2342</v>
      </c>
      <c r="L45" s="38">
        <v>65</v>
      </c>
      <c r="M45" s="38">
        <v>57095</v>
      </c>
      <c r="N45" s="38">
        <v>246</v>
      </c>
      <c r="O45" s="22"/>
    </row>
    <row r="46" spans="2:15" ht="15.75" customHeight="1">
      <c r="B46" s="7" t="s">
        <v>6</v>
      </c>
      <c r="C46" s="9" t="s">
        <v>24</v>
      </c>
      <c r="D46" s="6">
        <f t="shared" si="0"/>
        <v>5868</v>
      </c>
      <c r="E46" s="18">
        <v>1310</v>
      </c>
      <c r="F46" s="18">
        <v>25</v>
      </c>
      <c r="G46" s="18">
        <v>4516</v>
      </c>
      <c r="H46" s="18">
        <v>14</v>
      </c>
      <c r="I46" s="18">
        <v>3</v>
      </c>
      <c r="J46" s="37">
        <f t="shared" si="1"/>
        <v>6924</v>
      </c>
      <c r="K46" s="38">
        <v>292</v>
      </c>
      <c r="L46" s="38">
        <v>7</v>
      </c>
      <c r="M46" s="38">
        <v>6575</v>
      </c>
      <c r="N46" s="38">
        <v>50</v>
      </c>
      <c r="O46" s="22"/>
    </row>
    <row r="47" spans="2:15" ht="15.75" customHeight="1">
      <c r="B47" s="7" t="s">
        <v>7</v>
      </c>
      <c r="C47" s="9" t="s">
        <v>31</v>
      </c>
      <c r="D47" s="6">
        <f t="shared" si="0"/>
        <v>22356</v>
      </c>
      <c r="E47" s="18">
        <v>644</v>
      </c>
      <c r="F47" s="18">
        <v>53</v>
      </c>
      <c r="G47" s="18">
        <v>21578</v>
      </c>
      <c r="H47" s="18">
        <v>74</v>
      </c>
      <c r="I47" s="18">
        <v>7</v>
      </c>
      <c r="J47" s="37">
        <f t="shared" si="1"/>
        <v>22834</v>
      </c>
      <c r="K47" s="38">
        <v>274</v>
      </c>
      <c r="L47" s="38">
        <v>65</v>
      </c>
      <c r="M47" s="38">
        <v>22352</v>
      </c>
      <c r="N47" s="38">
        <v>143</v>
      </c>
      <c r="O47" s="22"/>
    </row>
    <row r="48" spans="2:15" ht="15.75" customHeight="1">
      <c r="B48" s="7" t="s">
        <v>8</v>
      </c>
      <c r="C48" s="9" t="s">
        <v>456</v>
      </c>
      <c r="D48" s="6">
        <f t="shared" si="0"/>
        <v>3504</v>
      </c>
      <c r="E48" s="18">
        <v>270</v>
      </c>
      <c r="F48" s="18">
        <v>6</v>
      </c>
      <c r="G48" s="18">
        <v>3215</v>
      </c>
      <c r="H48" s="18">
        <v>12</v>
      </c>
      <c r="I48" s="18">
        <v>1</v>
      </c>
      <c r="J48" s="37">
        <f t="shared" si="1"/>
        <v>3864</v>
      </c>
      <c r="K48" s="38">
        <v>195</v>
      </c>
      <c r="L48" s="38">
        <v>6</v>
      </c>
      <c r="M48" s="38">
        <v>3635</v>
      </c>
      <c r="N48" s="38">
        <v>28</v>
      </c>
      <c r="O48" s="22"/>
    </row>
    <row r="49" spans="2:15" ht="15.75" customHeight="1">
      <c r="B49" s="7" t="s">
        <v>9</v>
      </c>
      <c r="C49" s="9" t="s">
        <v>29</v>
      </c>
      <c r="D49" s="6">
        <f t="shared" si="0"/>
        <v>5869</v>
      </c>
      <c r="E49" s="18">
        <v>1018</v>
      </c>
      <c r="F49" s="18">
        <v>417</v>
      </c>
      <c r="G49" s="18">
        <v>4426</v>
      </c>
      <c r="H49" s="18">
        <v>8</v>
      </c>
      <c r="I49" s="18">
        <v>0</v>
      </c>
      <c r="J49" s="37">
        <f t="shared" si="1"/>
        <v>6033</v>
      </c>
      <c r="K49" s="38">
        <v>950</v>
      </c>
      <c r="L49" s="38">
        <v>421</v>
      </c>
      <c r="M49" s="38">
        <v>4649</v>
      </c>
      <c r="N49" s="38">
        <v>13</v>
      </c>
      <c r="O49" s="22"/>
    </row>
    <row r="50" spans="2:15" ht="15.75" customHeight="1">
      <c r="B50" s="7" t="s">
        <v>10</v>
      </c>
      <c r="C50" s="9" t="s">
        <v>30</v>
      </c>
      <c r="D50" s="6">
        <f t="shared" si="0"/>
        <v>3818</v>
      </c>
      <c r="E50" s="18">
        <v>114</v>
      </c>
      <c r="F50" s="18">
        <v>9</v>
      </c>
      <c r="G50" s="18">
        <v>3673</v>
      </c>
      <c r="H50" s="18">
        <v>22</v>
      </c>
      <c r="I50" s="18">
        <v>0</v>
      </c>
      <c r="J50" s="37">
        <f t="shared" si="1"/>
        <v>4232</v>
      </c>
      <c r="K50" s="38">
        <v>62</v>
      </c>
      <c r="L50" s="38">
        <v>7</v>
      </c>
      <c r="M50" s="38">
        <v>4122</v>
      </c>
      <c r="N50" s="38">
        <v>41</v>
      </c>
      <c r="O50" s="22"/>
    </row>
    <row r="51" spans="2:15" ht="15.75" customHeight="1">
      <c r="B51" s="7" t="s">
        <v>11</v>
      </c>
      <c r="C51" s="9" t="s">
        <v>32</v>
      </c>
      <c r="D51" s="6">
        <f t="shared" si="0"/>
        <v>12516</v>
      </c>
      <c r="E51" s="18">
        <v>826</v>
      </c>
      <c r="F51" s="18">
        <v>49</v>
      </c>
      <c r="G51" s="18">
        <v>11560</v>
      </c>
      <c r="H51" s="18">
        <v>55</v>
      </c>
      <c r="I51" s="18">
        <v>26</v>
      </c>
      <c r="J51" s="37">
        <f t="shared" si="1"/>
        <v>13625</v>
      </c>
      <c r="K51" s="38">
        <v>297</v>
      </c>
      <c r="L51" s="38">
        <v>44</v>
      </c>
      <c r="M51" s="38">
        <v>13172</v>
      </c>
      <c r="N51" s="38">
        <v>112</v>
      </c>
      <c r="O51" s="22"/>
    </row>
    <row r="52" spans="2:15" ht="15.75" customHeight="1">
      <c r="B52" s="7" t="s">
        <v>12</v>
      </c>
      <c r="C52" s="9" t="s">
        <v>457</v>
      </c>
      <c r="D52" s="6">
        <f t="shared" si="0"/>
        <v>5407</v>
      </c>
      <c r="E52" s="18">
        <v>457</v>
      </c>
      <c r="F52" s="18">
        <v>21</v>
      </c>
      <c r="G52" s="18">
        <v>4921</v>
      </c>
      <c r="H52" s="18">
        <v>8</v>
      </c>
      <c r="I52" s="18">
        <v>0</v>
      </c>
      <c r="J52" s="37">
        <f t="shared" si="1"/>
        <v>5947</v>
      </c>
      <c r="K52" s="38">
        <v>175</v>
      </c>
      <c r="L52" s="38">
        <v>14</v>
      </c>
      <c r="M52" s="38">
        <v>5728</v>
      </c>
      <c r="N52" s="38">
        <v>30</v>
      </c>
      <c r="O52" s="22"/>
    </row>
    <row r="53" spans="2:15" ht="15.75" customHeight="1">
      <c r="B53" s="7" t="s">
        <v>13</v>
      </c>
      <c r="C53" s="9" t="s">
        <v>33</v>
      </c>
      <c r="D53" s="6">
        <f t="shared" si="0"/>
        <v>571</v>
      </c>
      <c r="E53" s="18">
        <v>16</v>
      </c>
      <c r="F53" s="18">
        <v>0</v>
      </c>
      <c r="G53" s="18">
        <v>555</v>
      </c>
      <c r="H53" s="18">
        <v>0</v>
      </c>
      <c r="I53" s="18">
        <v>0</v>
      </c>
      <c r="J53" s="37">
        <f t="shared" si="1"/>
        <v>588</v>
      </c>
      <c r="K53" s="38">
        <v>9</v>
      </c>
      <c r="L53" s="38">
        <v>0</v>
      </c>
      <c r="M53" s="38">
        <v>579</v>
      </c>
      <c r="N53" s="38">
        <v>0</v>
      </c>
      <c r="O53" s="22"/>
    </row>
    <row r="54" spans="2:15" ht="15.75" customHeight="1">
      <c r="B54" s="7" t="s">
        <v>14</v>
      </c>
      <c r="C54" s="9" t="s">
        <v>25</v>
      </c>
      <c r="D54" s="6">
        <f t="shared" si="0"/>
        <v>3180</v>
      </c>
      <c r="E54" s="18">
        <v>144</v>
      </c>
      <c r="F54" s="18">
        <v>29</v>
      </c>
      <c r="G54" s="18">
        <v>2997</v>
      </c>
      <c r="H54" s="18">
        <v>9</v>
      </c>
      <c r="I54" s="18">
        <v>1</v>
      </c>
      <c r="J54" s="37">
        <f t="shared" si="1"/>
        <v>3282</v>
      </c>
      <c r="K54" s="38">
        <v>109</v>
      </c>
      <c r="L54" s="38">
        <v>5</v>
      </c>
      <c r="M54" s="38">
        <v>3147</v>
      </c>
      <c r="N54" s="38">
        <v>21</v>
      </c>
      <c r="O54" s="22"/>
    </row>
    <row r="55" spans="2:15" ht="15.75" customHeight="1">
      <c r="B55" s="7" t="s">
        <v>15</v>
      </c>
      <c r="C55" s="9" t="s">
        <v>34</v>
      </c>
      <c r="D55" s="6">
        <f t="shared" si="0"/>
        <v>13518</v>
      </c>
      <c r="E55" s="18">
        <v>913</v>
      </c>
      <c r="F55" s="18">
        <v>17</v>
      </c>
      <c r="G55" s="18">
        <v>12565</v>
      </c>
      <c r="H55" s="18">
        <v>22</v>
      </c>
      <c r="I55" s="18">
        <v>1</v>
      </c>
      <c r="J55" s="37">
        <f t="shared" si="1"/>
        <v>14048</v>
      </c>
      <c r="K55" s="38">
        <v>875</v>
      </c>
      <c r="L55" s="38">
        <v>21</v>
      </c>
      <c r="M55" s="38">
        <v>13108</v>
      </c>
      <c r="N55" s="38">
        <v>44</v>
      </c>
      <c r="O55" s="22"/>
    </row>
    <row r="56" spans="2:15" ht="15.75" customHeight="1">
      <c r="B56" s="7" t="s">
        <v>16</v>
      </c>
      <c r="C56" s="9" t="s">
        <v>35</v>
      </c>
      <c r="D56" s="6">
        <f t="shared" si="0"/>
        <v>2186</v>
      </c>
      <c r="E56" s="18">
        <v>55</v>
      </c>
      <c r="F56" s="18">
        <v>0</v>
      </c>
      <c r="G56" s="18">
        <v>2120</v>
      </c>
      <c r="H56" s="18">
        <v>8</v>
      </c>
      <c r="I56" s="18">
        <v>3</v>
      </c>
      <c r="J56" s="37">
        <f t="shared" si="1"/>
        <v>2344</v>
      </c>
      <c r="K56" s="38">
        <v>40</v>
      </c>
      <c r="L56" s="38">
        <v>0</v>
      </c>
      <c r="M56" s="38">
        <v>2284</v>
      </c>
      <c r="N56" s="38">
        <v>20</v>
      </c>
      <c r="O56" s="22"/>
    </row>
    <row r="57" spans="2:15" ht="15.75" customHeight="1">
      <c r="B57" s="7" t="s">
        <v>17</v>
      </c>
      <c r="C57" s="9" t="s">
        <v>36</v>
      </c>
      <c r="D57" s="6">
        <f t="shared" si="0"/>
        <v>7880</v>
      </c>
      <c r="E57" s="18">
        <v>86</v>
      </c>
      <c r="F57" s="18">
        <v>11</v>
      </c>
      <c r="G57" s="18">
        <v>7751</v>
      </c>
      <c r="H57" s="18">
        <v>28</v>
      </c>
      <c r="I57" s="18">
        <v>4</v>
      </c>
      <c r="J57" s="37">
        <f t="shared" si="1"/>
        <v>8174</v>
      </c>
      <c r="K57" s="38">
        <v>77</v>
      </c>
      <c r="L57" s="38">
        <v>20</v>
      </c>
      <c r="M57" s="38">
        <v>8023</v>
      </c>
      <c r="N57" s="38">
        <v>54</v>
      </c>
      <c r="O57" s="22"/>
    </row>
    <row r="58" spans="2:15" ht="15.75" customHeight="1">
      <c r="B58" s="7" t="s">
        <v>18</v>
      </c>
      <c r="C58" s="9" t="s">
        <v>161</v>
      </c>
      <c r="D58" s="6">
        <f t="shared" si="0"/>
        <v>13</v>
      </c>
      <c r="E58" s="18">
        <v>0</v>
      </c>
      <c r="F58" s="18">
        <v>0</v>
      </c>
      <c r="G58" s="18">
        <v>13</v>
      </c>
      <c r="H58" s="18">
        <v>0</v>
      </c>
      <c r="I58" s="18">
        <v>0</v>
      </c>
      <c r="J58" s="37">
        <f t="shared" si="1"/>
        <v>12</v>
      </c>
      <c r="K58" s="38">
        <v>0</v>
      </c>
      <c r="L58" s="38">
        <v>0</v>
      </c>
      <c r="M58" s="38">
        <v>12</v>
      </c>
      <c r="N58" s="38">
        <v>0</v>
      </c>
      <c r="O58" s="22"/>
    </row>
    <row r="59" spans="2:15" ht="3.75" customHeight="1"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</row>
    <row r="60" spans="2:15">
      <c r="B60" s="33"/>
      <c r="C60" s="1"/>
      <c r="D60" s="2"/>
      <c r="J60" s="2"/>
      <c r="O60" s="22"/>
    </row>
    <row r="61" spans="2:15">
      <c r="C61" s="11"/>
      <c r="D61" s="18"/>
      <c r="J61" s="18"/>
    </row>
    <row r="62" spans="2:15">
      <c r="C62" s="11"/>
      <c r="D62" s="18"/>
      <c r="J62" s="18"/>
    </row>
    <row r="63" spans="2:15">
      <c r="C63" s="11"/>
      <c r="D63" s="18"/>
      <c r="J63" s="18"/>
    </row>
    <row r="64" spans="2:15">
      <c r="C64" s="11"/>
      <c r="D64" s="18"/>
      <c r="J64" s="18"/>
    </row>
    <row r="65" spans="3:10">
      <c r="C65" s="11"/>
      <c r="D65" s="18"/>
      <c r="J65" s="18"/>
    </row>
    <row r="66" spans="3:10">
      <c r="C66" s="11"/>
      <c r="D66" s="18"/>
      <c r="J66" s="18"/>
    </row>
    <row r="67" spans="3:10">
      <c r="C67" s="11"/>
      <c r="D67" s="18"/>
      <c r="J67" s="18"/>
    </row>
    <row r="68" spans="3:10">
      <c r="C68" s="11"/>
      <c r="D68" s="18"/>
      <c r="J68" s="18"/>
    </row>
    <row r="69" spans="3:10">
      <c r="C69" s="11"/>
      <c r="D69" s="18"/>
      <c r="J69" s="18"/>
    </row>
    <row r="70" spans="3:10">
      <c r="C70" s="11"/>
      <c r="D70" s="18"/>
      <c r="J70" s="18"/>
    </row>
    <row r="71" spans="3:10">
      <c r="C71" s="11"/>
      <c r="D71" s="18"/>
      <c r="J71" s="18"/>
    </row>
    <row r="72" spans="3:10">
      <c r="C72" s="11"/>
      <c r="D72" s="18"/>
      <c r="J72" s="18"/>
    </row>
    <row r="73" spans="3:10">
      <c r="C73" s="11"/>
      <c r="D73" s="18"/>
      <c r="J73" s="18"/>
    </row>
    <row r="74" spans="3:10">
      <c r="C74" s="11"/>
      <c r="D74" s="18"/>
      <c r="J74" s="18"/>
    </row>
    <row r="75" spans="3:10">
      <c r="C75" s="11"/>
      <c r="D75" s="18"/>
      <c r="J75" s="18"/>
    </row>
    <row r="76" spans="3:10">
      <c r="C76" s="11"/>
      <c r="D76" s="18"/>
      <c r="J76" s="18"/>
    </row>
    <row r="77" spans="3:10">
      <c r="C77" s="11"/>
      <c r="D77" s="18"/>
      <c r="J77" s="18"/>
    </row>
    <row r="79" spans="3:10">
      <c r="C79" s="1"/>
    </row>
    <row r="80" spans="3:10">
      <c r="C80" s="3"/>
    </row>
    <row r="81" spans="3:3">
      <c r="C81" s="4"/>
    </row>
  </sheetData>
  <mergeCells count="7">
    <mergeCell ref="D8:N8"/>
    <mergeCell ref="J10:N10"/>
    <mergeCell ref="B3:N3"/>
    <mergeCell ref="B5:N5"/>
    <mergeCell ref="B6:N6"/>
    <mergeCell ref="B8:C10"/>
    <mergeCell ref="D10:I10"/>
  </mergeCells>
  <printOptions horizontalCentered="1"/>
  <pageMargins left="0.51181102362204722" right="0" top="0.74803149606299213" bottom="0.74803149606299213" header="0.31496062992125984" footer="0.31496062992125984"/>
  <pageSetup paperSize="9" scale="85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D3D3F5"/>
    <pageSetUpPr fitToPage="1"/>
  </sheetPr>
  <dimension ref="B2:O48"/>
  <sheetViews>
    <sheetView showGridLines="0" zoomScaleNormal="100" workbookViewId="0"/>
  </sheetViews>
  <sheetFormatPr defaultColWidth="9.140625" defaultRowHeight="14.25"/>
  <cols>
    <col min="1" max="1" width="9.140625" style="15"/>
    <col min="2" max="2" width="24.28515625" style="15" customWidth="1"/>
    <col min="3" max="3" width="7.85546875" style="15" bestFit="1" customWidth="1"/>
    <col min="4" max="4" width="8.140625" style="15" customWidth="1"/>
    <col min="5" max="5" width="11.140625" style="15" customWidth="1"/>
    <col min="6" max="6" width="7.85546875" style="15" customWidth="1"/>
    <col min="7" max="7" width="10.28515625" style="15" customWidth="1"/>
    <col min="8" max="8" width="11.140625" style="15" customWidth="1"/>
    <col min="9" max="10" width="7.7109375" style="15" customWidth="1"/>
    <col min="11" max="11" width="9.5703125" style="15" customWidth="1"/>
    <col min="12" max="12" width="8.28515625" style="15" customWidth="1"/>
    <col min="13" max="13" width="7.28515625" style="15" bestFit="1" customWidth="1"/>
    <col min="14" max="16384" width="9.140625" style="15"/>
  </cols>
  <sheetData>
    <row r="2" spans="2:15" ht="15">
      <c r="B2" s="14"/>
      <c r="E2" s="14"/>
      <c r="F2" s="14"/>
      <c r="G2" s="14"/>
      <c r="H2" s="14"/>
      <c r="K2" s="14"/>
      <c r="M2" s="14" t="s">
        <v>92</v>
      </c>
    </row>
    <row r="3" spans="2:15" ht="34.5" customHeight="1">
      <c r="B3" s="145" t="s">
        <v>93</v>
      </c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</row>
    <row r="4" spans="2:15" ht="3.75" customHeight="1"/>
    <row r="5" spans="2:15">
      <c r="B5" s="147">
        <v>2023</v>
      </c>
      <c r="C5" s="147"/>
      <c r="D5" s="147"/>
      <c r="E5" s="147"/>
      <c r="F5" s="147"/>
      <c r="G5" s="147"/>
      <c r="H5" s="147"/>
      <c r="I5" s="147"/>
      <c r="J5" s="147"/>
      <c r="K5" s="147"/>
      <c r="L5" s="147"/>
      <c r="M5" s="147"/>
    </row>
    <row r="6" spans="2:15" ht="15" customHeight="1">
      <c r="B6" s="146" t="s">
        <v>40</v>
      </c>
      <c r="C6" s="146"/>
      <c r="D6" s="146"/>
      <c r="E6" s="146"/>
      <c r="F6" s="146"/>
      <c r="G6" s="146"/>
      <c r="H6" s="146"/>
      <c r="I6" s="146"/>
      <c r="J6" s="146"/>
      <c r="K6" s="146"/>
      <c r="L6" s="146"/>
      <c r="M6" s="146"/>
    </row>
    <row r="7" spans="2:15" ht="3" customHeight="1"/>
    <row r="8" spans="2:15" ht="24" customHeight="1">
      <c r="B8" s="157" t="s">
        <v>42</v>
      </c>
      <c r="C8" s="149" t="s">
        <v>84</v>
      </c>
      <c r="D8" s="152"/>
      <c r="E8" s="152"/>
      <c r="F8" s="152"/>
      <c r="G8" s="152"/>
      <c r="H8" s="152"/>
      <c r="I8" s="152"/>
      <c r="J8" s="152"/>
      <c r="K8" s="152"/>
      <c r="L8" s="152"/>
      <c r="M8" s="150"/>
    </row>
    <row r="9" spans="2:15" ht="3.75" customHeight="1">
      <c r="B9" s="157"/>
      <c r="C9" s="86"/>
      <c r="M9" s="88"/>
    </row>
    <row r="10" spans="2:15" ht="17.25" customHeight="1">
      <c r="B10" s="157"/>
      <c r="C10" s="155" t="s">
        <v>85</v>
      </c>
      <c r="D10" s="156"/>
      <c r="E10" s="156"/>
      <c r="F10" s="156"/>
      <c r="G10" s="156"/>
      <c r="H10" s="156"/>
      <c r="I10" s="153" t="s">
        <v>86</v>
      </c>
      <c r="J10" s="154"/>
      <c r="K10" s="154"/>
      <c r="L10" s="154"/>
      <c r="M10" s="154"/>
    </row>
    <row r="11" spans="2:15" ht="3.75" customHeight="1">
      <c r="B11" s="157"/>
      <c r="C11" s="86"/>
      <c r="M11" s="88"/>
    </row>
    <row r="12" spans="2:15" ht="23.25" customHeight="1">
      <c r="B12" s="157"/>
      <c r="C12" s="92" t="s">
        <v>19</v>
      </c>
      <c r="D12" s="93" t="s">
        <v>87</v>
      </c>
      <c r="E12" s="21" t="s">
        <v>454</v>
      </c>
      <c r="F12" s="93" t="s">
        <v>88</v>
      </c>
      <c r="G12" s="21" t="s">
        <v>89</v>
      </c>
      <c r="H12" s="93" t="s">
        <v>90</v>
      </c>
      <c r="I12" s="20" t="s">
        <v>19</v>
      </c>
      <c r="J12" s="93" t="s">
        <v>87</v>
      </c>
      <c r="K12" s="21" t="s">
        <v>454</v>
      </c>
      <c r="L12" s="93" t="s">
        <v>88</v>
      </c>
      <c r="M12" s="90" t="s">
        <v>91</v>
      </c>
    </row>
    <row r="13" spans="2:15" ht="3" customHeight="1"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</row>
    <row r="14" spans="2:15" ht="16.5" customHeight="1">
      <c r="B14" s="5" t="s">
        <v>19</v>
      </c>
      <c r="C14" s="6">
        <f>+D14+E14+F14+G14+H14</f>
        <v>194278</v>
      </c>
      <c r="D14" s="6">
        <v>13892</v>
      </c>
      <c r="E14" s="6">
        <v>785</v>
      </c>
      <c r="F14" s="6">
        <v>178963</v>
      </c>
      <c r="G14" s="6">
        <v>542</v>
      </c>
      <c r="H14" s="6">
        <v>96</v>
      </c>
      <c r="I14" s="37">
        <f>+J14+K14+L14+M14</f>
        <v>206355</v>
      </c>
      <c r="J14" s="37">
        <v>7605</v>
      </c>
      <c r="K14" s="37">
        <v>773</v>
      </c>
      <c r="L14" s="37">
        <v>196875</v>
      </c>
      <c r="M14" s="37">
        <v>1102</v>
      </c>
      <c r="N14" s="22"/>
      <c r="O14" s="22"/>
    </row>
    <row r="15" spans="2:15" ht="16.5" customHeight="1">
      <c r="B15" s="11" t="s">
        <v>43</v>
      </c>
      <c r="C15" s="6">
        <f t="shared" ref="C15:C32" si="0">+D15+E15+F15+G15+H15</f>
        <v>15485</v>
      </c>
      <c r="D15" s="18">
        <v>1012</v>
      </c>
      <c r="E15" s="18">
        <v>65</v>
      </c>
      <c r="F15" s="18">
        <v>14387</v>
      </c>
      <c r="G15" s="18">
        <v>16</v>
      </c>
      <c r="H15" s="18">
        <v>5</v>
      </c>
      <c r="I15" s="37">
        <f t="shared" ref="I15:I32" si="1">+J15+K15+L15+M15</f>
        <v>15962</v>
      </c>
      <c r="J15" s="38">
        <v>652</v>
      </c>
      <c r="K15" s="38">
        <v>81</v>
      </c>
      <c r="L15" s="38">
        <v>15197</v>
      </c>
      <c r="M15" s="38">
        <v>32</v>
      </c>
      <c r="N15" s="22"/>
    </row>
    <row r="16" spans="2:15" ht="16.5" customHeight="1">
      <c r="B16" s="11" t="s">
        <v>44</v>
      </c>
      <c r="C16" s="6">
        <f t="shared" si="0"/>
        <v>2937</v>
      </c>
      <c r="D16" s="18">
        <v>197</v>
      </c>
      <c r="E16" s="18">
        <v>13</v>
      </c>
      <c r="F16" s="18">
        <v>2641</v>
      </c>
      <c r="G16" s="18">
        <v>86</v>
      </c>
      <c r="H16" s="18">
        <v>0</v>
      </c>
      <c r="I16" s="37">
        <f t="shared" si="1"/>
        <v>3193</v>
      </c>
      <c r="J16" s="38">
        <v>84</v>
      </c>
      <c r="K16" s="38">
        <v>10</v>
      </c>
      <c r="L16" s="38">
        <v>3002</v>
      </c>
      <c r="M16" s="38">
        <v>97</v>
      </c>
      <c r="N16" s="22"/>
    </row>
    <row r="17" spans="2:14" ht="16.5" customHeight="1">
      <c r="B17" s="11" t="s">
        <v>46</v>
      </c>
      <c r="C17" s="6">
        <f t="shared" si="0"/>
        <v>17513</v>
      </c>
      <c r="D17" s="18">
        <v>1209</v>
      </c>
      <c r="E17" s="18">
        <v>73</v>
      </c>
      <c r="F17" s="18">
        <v>16163</v>
      </c>
      <c r="G17" s="18">
        <v>62</v>
      </c>
      <c r="H17" s="18">
        <v>6</v>
      </c>
      <c r="I17" s="37">
        <f t="shared" si="1"/>
        <v>18417</v>
      </c>
      <c r="J17" s="38">
        <v>632</v>
      </c>
      <c r="K17" s="38">
        <v>78</v>
      </c>
      <c r="L17" s="38">
        <v>17589</v>
      </c>
      <c r="M17" s="38">
        <v>118</v>
      </c>
      <c r="N17" s="22"/>
    </row>
    <row r="18" spans="2:14" ht="16.5" customHeight="1">
      <c r="B18" s="11" t="s">
        <v>45</v>
      </c>
      <c r="C18" s="6">
        <f t="shared" si="0"/>
        <v>3015</v>
      </c>
      <c r="D18" s="18">
        <v>149</v>
      </c>
      <c r="E18" s="18">
        <v>11</v>
      </c>
      <c r="F18" s="18">
        <v>2854</v>
      </c>
      <c r="G18" s="18">
        <v>1</v>
      </c>
      <c r="H18" s="18">
        <v>0</v>
      </c>
      <c r="I18" s="37">
        <f t="shared" si="1"/>
        <v>3095</v>
      </c>
      <c r="J18" s="38">
        <v>76</v>
      </c>
      <c r="K18" s="38">
        <v>7</v>
      </c>
      <c r="L18" s="38">
        <v>3011</v>
      </c>
      <c r="M18" s="38">
        <v>1</v>
      </c>
      <c r="N18" s="22"/>
    </row>
    <row r="19" spans="2:14" ht="16.5" customHeight="1">
      <c r="B19" s="11" t="s">
        <v>47</v>
      </c>
      <c r="C19" s="6">
        <f t="shared" si="0"/>
        <v>3647</v>
      </c>
      <c r="D19" s="18">
        <v>226</v>
      </c>
      <c r="E19" s="18">
        <v>11</v>
      </c>
      <c r="F19" s="18">
        <v>3404</v>
      </c>
      <c r="G19" s="18">
        <v>3</v>
      </c>
      <c r="H19" s="18">
        <v>3</v>
      </c>
      <c r="I19" s="37">
        <f t="shared" si="1"/>
        <v>3786</v>
      </c>
      <c r="J19" s="38">
        <v>118</v>
      </c>
      <c r="K19" s="38">
        <v>8</v>
      </c>
      <c r="L19" s="38">
        <v>3603</v>
      </c>
      <c r="M19" s="38">
        <v>57</v>
      </c>
      <c r="N19" s="22"/>
    </row>
    <row r="20" spans="2:14" ht="16.5" customHeight="1">
      <c r="B20" s="11" t="s">
        <v>48</v>
      </c>
      <c r="C20" s="6">
        <f t="shared" si="0"/>
        <v>8148</v>
      </c>
      <c r="D20" s="18">
        <v>637</v>
      </c>
      <c r="E20" s="18">
        <v>27</v>
      </c>
      <c r="F20" s="18">
        <v>7480</v>
      </c>
      <c r="G20" s="18">
        <v>3</v>
      </c>
      <c r="H20" s="18">
        <v>1</v>
      </c>
      <c r="I20" s="37">
        <f t="shared" si="1"/>
        <v>8434</v>
      </c>
      <c r="J20" s="38">
        <v>329</v>
      </c>
      <c r="K20" s="38">
        <v>26</v>
      </c>
      <c r="L20" s="38">
        <v>8042</v>
      </c>
      <c r="M20" s="38">
        <v>37</v>
      </c>
      <c r="N20" s="22"/>
    </row>
    <row r="21" spans="2:14" ht="16.5" customHeight="1">
      <c r="B21" s="11" t="s">
        <v>49</v>
      </c>
      <c r="C21" s="6">
        <f t="shared" si="0"/>
        <v>3470</v>
      </c>
      <c r="D21" s="18">
        <v>219</v>
      </c>
      <c r="E21" s="18">
        <v>14</v>
      </c>
      <c r="F21" s="18">
        <v>3200</v>
      </c>
      <c r="G21" s="18">
        <v>36</v>
      </c>
      <c r="H21" s="18">
        <v>1</v>
      </c>
      <c r="I21" s="37">
        <f t="shared" si="1"/>
        <v>3738</v>
      </c>
      <c r="J21" s="38">
        <v>98</v>
      </c>
      <c r="K21" s="38">
        <v>11</v>
      </c>
      <c r="L21" s="38">
        <v>3587</v>
      </c>
      <c r="M21" s="38">
        <v>42</v>
      </c>
      <c r="N21" s="22"/>
    </row>
    <row r="22" spans="2:14" ht="16.5" customHeight="1">
      <c r="B22" s="11" t="s">
        <v>50</v>
      </c>
      <c r="C22" s="6">
        <f t="shared" si="0"/>
        <v>11587</v>
      </c>
      <c r="D22" s="18">
        <v>710</v>
      </c>
      <c r="E22" s="18">
        <v>34</v>
      </c>
      <c r="F22" s="18">
        <v>10826</v>
      </c>
      <c r="G22" s="18">
        <v>11</v>
      </c>
      <c r="H22" s="18">
        <v>6</v>
      </c>
      <c r="I22" s="37">
        <f t="shared" si="1"/>
        <v>12621</v>
      </c>
      <c r="J22" s="38">
        <v>313</v>
      </c>
      <c r="K22" s="38">
        <v>33</v>
      </c>
      <c r="L22" s="38">
        <v>12247</v>
      </c>
      <c r="M22" s="38">
        <v>28</v>
      </c>
      <c r="N22" s="22"/>
    </row>
    <row r="23" spans="2:14" ht="16.5" customHeight="1">
      <c r="B23" s="11" t="s">
        <v>51</v>
      </c>
      <c r="C23" s="6">
        <f t="shared" si="0"/>
        <v>3285</v>
      </c>
      <c r="D23" s="18">
        <v>158</v>
      </c>
      <c r="E23" s="18">
        <v>13</v>
      </c>
      <c r="F23" s="18">
        <v>3110</v>
      </c>
      <c r="G23" s="18">
        <v>2</v>
      </c>
      <c r="H23" s="18">
        <v>2</v>
      </c>
      <c r="I23" s="37">
        <f t="shared" si="1"/>
        <v>3396</v>
      </c>
      <c r="J23" s="38">
        <v>72</v>
      </c>
      <c r="K23" s="38">
        <v>11</v>
      </c>
      <c r="L23" s="38">
        <v>3281</v>
      </c>
      <c r="M23" s="38">
        <v>32</v>
      </c>
      <c r="N23" s="22"/>
    </row>
    <row r="24" spans="2:14" ht="16.5" customHeight="1">
      <c r="B24" s="11" t="s">
        <v>52</v>
      </c>
      <c r="C24" s="6">
        <f t="shared" si="0"/>
        <v>11952</v>
      </c>
      <c r="D24" s="18">
        <v>680</v>
      </c>
      <c r="E24" s="18">
        <v>50</v>
      </c>
      <c r="F24" s="18">
        <v>11191</v>
      </c>
      <c r="G24" s="18">
        <v>23</v>
      </c>
      <c r="H24" s="18">
        <v>8</v>
      </c>
      <c r="I24" s="37">
        <f t="shared" si="1"/>
        <v>12488</v>
      </c>
      <c r="J24" s="38">
        <v>410</v>
      </c>
      <c r="K24" s="38">
        <v>37</v>
      </c>
      <c r="L24" s="38">
        <v>11988</v>
      </c>
      <c r="M24" s="38">
        <v>53</v>
      </c>
      <c r="N24" s="22"/>
    </row>
    <row r="25" spans="2:14" ht="16.5" customHeight="1">
      <c r="B25" s="11" t="s">
        <v>53</v>
      </c>
      <c r="C25" s="6">
        <f t="shared" si="0"/>
        <v>40872</v>
      </c>
      <c r="D25" s="18">
        <v>3321</v>
      </c>
      <c r="E25" s="18">
        <v>226</v>
      </c>
      <c r="F25" s="18">
        <v>37206</v>
      </c>
      <c r="G25" s="18">
        <v>103</v>
      </c>
      <c r="H25" s="18">
        <v>16</v>
      </c>
      <c r="I25" s="37">
        <f t="shared" si="1"/>
        <v>44236</v>
      </c>
      <c r="J25" s="38">
        <v>1850</v>
      </c>
      <c r="K25" s="38">
        <v>221</v>
      </c>
      <c r="L25" s="38">
        <v>41962</v>
      </c>
      <c r="M25" s="38">
        <v>203</v>
      </c>
      <c r="N25" s="22"/>
    </row>
    <row r="26" spans="2:14" ht="16.5" customHeight="1">
      <c r="B26" s="11" t="s">
        <v>481</v>
      </c>
      <c r="C26" s="6">
        <f t="shared" si="0"/>
        <v>1937</v>
      </c>
      <c r="D26" s="18">
        <v>128</v>
      </c>
      <c r="E26" s="18">
        <v>6</v>
      </c>
      <c r="F26" s="18">
        <v>1800</v>
      </c>
      <c r="G26" s="18">
        <v>0</v>
      </c>
      <c r="H26" s="18">
        <v>3</v>
      </c>
      <c r="I26" s="37">
        <f t="shared" si="1"/>
        <v>2060</v>
      </c>
      <c r="J26" s="38">
        <v>91</v>
      </c>
      <c r="K26" s="38">
        <v>7</v>
      </c>
      <c r="L26" s="38">
        <v>1955</v>
      </c>
      <c r="M26" s="38">
        <v>7</v>
      </c>
      <c r="N26" s="22"/>
    </row>
    <row r="27" spans="2:14" ht="16.5" customHeight="1">
      <c r="B27" s="11" t="s">
        <v>55</v>
      </c>
      <c r="C27" s="6">
        <f t="shared" si="0"/>
        <v>34113</v>
      </c>
      <c r="D27" s="18">
        <v>2557</v>
      </c>
      <c r="E27" s="18">
        <v>107</v>
      </c>
      <c r="F27" s="18">
        <v>31286</v>
      </c>
      <c r="G27" s="18">
        <v>142</v>
      </c>
      <c r="H27" s="18">
        <v>21</v>
      </c>
      <c r="I27" s="37">
        <f t="shared" si="1"/>
        <v>36191</v>
      </c>
      <c r="J27" s="38">
        <v>1562</v>
      </c>
      <c r="K27" s="38">
        <v>111</v>
      </c>
      <c r="L27" s="38">
        <v>34255</v>
      </c>
      <c r="M27" s="38">
        <v>263</v>
      </c>
      <c r="N27" s="22"/>
    </row>
    <row r="28" spans="2:14" ht="16.5" customHeight="1">
      <c r="B28" s="11" t="s">
        <v>56</v>
      </c>
      <c r="C28" s="6">
        <f t="shared" si="0"/>
        <v>8763</v>
      </c>
      <c r="D28" s="18">
        <v>570</v>
      </c>
      <c r="E28" s="18">
        <v>29</v>
      </c>
      <c r="F28" s="18">
        <v>8141</v>
      </c>
      <c r="G28" s="18">
        <v>14</v>
      </c>
      <c r="H28" s="18">
        <v>9</v>
      </c>
      <c r="I28" s="37">
        <f t="shared" si="1"/>
        <v>9191</v>
      </c>
      <c r="J28" s="38">
        <v>288</v>
      </c>
      <c r="K28" s="38">
        <v>24</v>
      </c>
      <c r="L28" s="38">
        <v>8858</v>
      </c>
      <c r="M28" s="38">
        <v>21</v>
      </c>
      <c r="N28" s="22"/>
    </row>
    <row r="29" spans="2:14" ht="16.5" customHeight="1">
      <c r="B29" s="11" t="s">
        <v>57</v>
      </c>
      <c r="C29" s="6">
        <f t="shared" si="0"/>
        <v>9958</v>
      </c>
      <c r="D29" s="18">
        <v>1007</v>
      </c>
      <c r="E29" s="18">
        <v>51</v>
      </c>
      <c r="F29" s="18">
        <v>8874</v>
      </c>
      <c r="G29" s="18">
        <v>20</v>
      </c>
      <c r="H29" s="18">
        <v>6</v>
      </c>
      <c r="I29" s="37">
        <f t="shared" si="1"/>
        <v>11128</v>
      </c>
      <c r="J29" s="38">
        <v>463</v>
      </c>
      <c r="K29" s="38">
        <v>49</v>
      </c>
      <c r="L29" s="38">
        <v>10566</v>
      </c>
      <c r="M29" s="38">
        <v>50</v>
      </c>
      <c r="N29" s="22"/>
    </row>
    <row r="30" spans="2:14" ht="16.5" customHeight="1">
      <c r="B30" s="11" t="s">
        <v>58</v>
      </c>
      <c r="C30" s="6">
        <f t="shared" si="0"/>
        <v>5831</v>
      </c>
      <c r="D30" s="18">
        <v>331</v>
      </c>
      <c r="E30" s="18">
        <v>10</v>
      </c>
      <c r="F30" s="18">
        <v>5488</v>
      </c>
      <c r="G30" s="18">
        <v>1</v>
      </c>
      <c r="H30" s="18">
        <v>1</v>
      </c>
      <c r="I30" s="37">
        <f t="shared" si="1"/>
        <v>6220</v>
      </c>
      <c r="J30" s="38">
        <v>139</v>
      </c>
      <c r="K30" s="38">
        <v>11</v>
      </c>
      <c r="L30" s="38">
        <v>6064</v>
      </c>
      <c r="M30" s="38">
        <v>6</v>
      </c>
      <c r="N30" s="22"/>
    </row>
    <row r="31" spans="2:14" ht="16.5" customHeight="1">
      <c r="B31" s="11" t="s">
        <v>59</v>
      </c>
      <c r="C31" s="6">
        <f t="shared" si="0"/>
        <v>3974</v>
      </c>
      <c r="D31" s="18">
        <v>252</v>
      </c>
      <c r="E31" s="18">
        <v>15</v>
      </c>
      <c r="F31" s="18">
        <v>3702</v>
      </c>
      <c r="G31" s="18">
        <v>2</v>
      </c>
      <c r="H31" s="18">
        <v>3</v>
      </c>
      <c r="I31" s="37">
        <f t="shared" si="1"/>
        <v>4147</v>
      </c>
      <c r="J31" s="38">
        <v>120</v>
      </c>
      <c r="K31" s="38">
        <v>22</v>
      </c>
      <c r="L31" s="38">
        <v>4001</v>
      </c>
      <c r="M31" s="38">
        <v>4</v>
      </c>
      <c r="N31" s="22"/>
    </row>
    <row r="32" spans="2:14" ht="16.5" customHeight="1">
      <c r="B32" s="11" t="s">
        <v>60</v>
      </c>
      <c r="C32" s="6">
        <f t="shared" si="0"/>
        <v>7791</v>
      </c>
      <c r="D32" s="18">
        <v>529</v>
      </c>
      <c r="E32" s="18">
        <v>30</v>
      </c>
      <c r="F32" s="18">
        <v>7210</v>
      </c>
      <c r="G32" s="18">
        <v>17</v>
      </c>
      <c r="H32" s="18">
        <v>5</v>
      </c>
      <c r="I32" s="37">
        <f t="shared" si="1"/>
        <v>8052</v>
      </c>
      <c r="J32" s="38">
        <v>308</v>
      </c>
      <c r="K32" s="38">
        <v>26</v>
      </c>
      <c r="L32" s="38">
        <v>7667</v>
      </c>
      <c r="M32" s="38">
        <v>51</v>
      </c>
      <c r="N32" s="22"/>
    </row>
    <row r="33" spans="2:14" ht="3.75" customHeight="1">
      <c r="B33" s="12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</row>
    <row r="34" spans="2:14">
      <c r="B34" s="33"/>
      <c r="C34" s="18"/>
      <c r="I34" s="18"/>
      <c r="N34" s="22"/>
    </row>
    <row r="35" spans="2:14">
      <c r="C35" s="18"/>
      <c r="I35" s="18"/>
    </row>
    <row r="36" spans="2:14">
      <c r="C36" s="18"/>
      <c r="I36" s="18"/>
    </row>
    <row r="37" spans="2:14">
      <c r="C37" s="18"/>
      <c r="I37" s="18"/>
    </row>
    <row r="38" spans="2:14">
      <c r="C38" s="18"/>
      <c r="I38" s="18"/>
    </row>
    <row r="39" spans="2:14">
      <c r="C39" s="18"/>
      <c r="I39" s="18"/>
    </row>
    <row r="40" spans="2:14">
      <c r="C40" s="18"/>
      <c r="I40" s="18"/>
    </row>
    <row r="41" spans="2:14">
      <c r="C41" s="18"/>
      <c r="I41" s="18"/>
    </row>
    <row r="42" spans="2:14">
      <c r="C42" s="18"/>
      <c r="I42" s="18"/>
    </row>
    <row r="43" spans="2:14">
      <c r="C43" s="18"/>
      <c r="I43" s="18"/>
    </row>
    <row r="44" spans="2:14">
      <c r="C44" s="18"/>
      <c r="I44" s="18"/>
    </row>
    <row r="45" spans="2:14">
      <c r="C45" s="18"/>
      <c r="I45" s="18"/>
    </row>
    <row r="46" spans="2:14">
      <c r="C46" s="18"/>
      <c r="I46" s="18"/>
    </row>
    <row r="47" spans="2:14">
      <c r="C47" s="18"/>
      <c r="I47" s="18"/>
    </row>
    <row r="48" spans="2:14">
      <c r="C48" s="18"/>
      <c r="I48" s="18"/>
    </row>
  </sheetData>
  <mergeCells count="7">
    <mergeCell ref="B8:B12"/>
    <mergeCell ref="B6:M6"/>
    <mergeCell ref="B5:M5"/>
    <mergeCell ref="B3:M3"/>
    <mergeCell ref="C8:M8"/>
    <mergeCell ref="C10:H10"/>
    <mergeCell ref="I10:M10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9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EC9610-74AC-46A0-939E-066BE49566B5}">
  <sheetPr>
    <tabColor theme="1" tint="0.499984740745262"/>
  </sheetPr>
  <dimension ref="D36"/>
  <sheetViews>
    <sheetView showGridLines="0" topLeftCell="A10" workbookViewId="0">
      <selection activeCell="D10" sqref="D10"/>
    </sheetView>
  </sheetViews>
  <sheetFormatPr defaultRowHeight="15"/>
  <cols>
    <col min="7" max="7" width="33.5703125" bestFit="1" customWidth="1"/>
  </cols>
  <sheetData>
    <row r="36" spans="4:4">
      <c r="D36" s="140" t="s">
        <v>391</v>
      </c>
    </row>
  </sheetData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D3D3F5"/>
  </sheetPr>
  <dimension ref="B2:J79"/>
  <sheetViews>
    <sheetView showGridLines="0" zoomScaleNormal="100" workbookViewId="0"/>
  </sheetViews>
  <sheetFormatPr defaultColWidth="9.140625" defaultRowHeight="14.25" outlineLevelRow="1"/>
  <cols>
    <col min="1" max="1" width="9.140625" style="15"/>
    <col min="2" max="2" width="2.42578125" style="15" customWidth="1"/>
    <col min="3" max="3" width="59.5703125" style="15" customWidth="1"/>
    <col min="4" max="4" width="15.42578125" style="15" bestFit="1" customWidth="1"/>
    <col min="5" max="5" width="10.7109375" style="15" customWidth="1"/>
    <col min="6" max="6" width="10.85546875" style="15" customWidth="1"/>
    <col min="7" max="8" width="9.42578125" style="15" customWidth="1"/>
    <col min="9" max="16384" width="9.140625" style="15"/>
  </cols>
  <sheetData>
    <row r="2" spans="2:10" ht="15">
      <c r="H2" s="14" t="s">
        <v>94</v>
      </c>
    </row>
    <row r="3" spans="2:10" ht="37.5" customHeight="1">
      <c r="B3" s="145" t="s">
        <v>363</v>
      </c>
      <c r="C3" s="145"/>
      <c r="D3" s="145"/>
      <c r="E3" s="145"/>
      <c r="F3" s="145"/>
      <c r="G3" s="145"/>
      <c r="H3" s="145"/>
    </row>
    <row r="4" spans="2:10" ht="3" customHeight="1"/>
    <row r="5" spans="2:10">
      <c r="B5" s="147">
        <v>2023</v>
      </c>
      <c r="C5" s="147"/>
      <c r="D5" s="147"/>
      <c r="E5" s="147"/>
      <c r="F5" s="147"/>
      <c r="G5" s="147"/>
      <c r="H5" s="147"/>
    </row>
    <row r="6" spans="2:10" ht="15" customHeight="1">
      <c r="B6" s="146" t="s">
        <v>40</v>
      </c>
      <c r="C6" s="146"/>
      <c r="D6" s="146"/>
      <c r="E6" s="146"/>
      <c r="F6" s="146"/>
      <c r="G6" s="146"/>
      <c r="H6" s="146"/>
    </row>
    <row r="7" spans="2:10" ht="3" customHeight="1"/>
    <row r="8" spans="2:10" ht="19.5" customHeight="1">
      <c r="B8" s="144" t="s">
        <v>38</v>
      </c>
      <c r="C8" s="144"/>
      <c r="D8" s="149" t="s">
        <v>100</v>
      </c>
      <c r="E8" s="152"/>
      <c r="F8" s="160"/>
      <c r="G8" s="158" t="s">
        <v>98</v>
      </c>
      <c r="H8" s="159" t="s">
        <v>99</v>
      </c>
    </row>
    <row r="9" spans="2:10" ht="3.75" customHeight="1">
      <c r="B9" s="144"/>
      <c r="C9" s="144"/>
      <c r="D9" s="86"/>
      <c r="F9" s="88"/>
      <c r="G9" s="158"/>
      <c r="H9" s="159"/>
    </row>
    <row r="10" spans="2:10" s="16" customFormat="1" ht="29.25" customHeight="1">
      <c r="B10" s="144"/>
      <c r="C10" s="144"/>
      <c r="D10" s="89" t="s">
        <v>95</v>
      </c>
      <c r="E10" s="93" t="s">
        <v>96</v>
      </c>
      <c r="F10" s="90" t="s">
        <v>97</v>
      </c>
      <c r="G10" s="158"/>
      <c r="H10" s="159"/>
    </row>
    <row r="11" spans="2:10" ht="3.75" customHeight="1">
      <c r="B11" s="17"/>
      <c r="C11" s="17"/>
      <c r="D11" s="17"/>
      <c r="E11" s="17"/>
      <c r="F11" s="17"/>
      <c r="G11" s="17"/>
      <c r="H11" s="17"/>
    </row>
    <row r="12" spans="2:10" ht="17.25" customHeight="1">
      <c r="C12" s="5" t="s">
        <v>19</v>
      </c>
      <c r="D12" s="6">
        <v>175035</v>
      </c>
      <c r="E12" s="6">
        <v>145723</v>
      </c>
      <c r="F12" s="6">
        <v>174255</v>
      </c>
      <c r="G12" s="6">
        <v>136161</v>
      </c>
      <c r="H12" s="6">
        <v>45387</v>
      </c>
      <c r="J12" s="62"/>
    </row>
    <row r="13" spans="2:10" ht="15" customHeight="1">
      <c r="B13" s="7" t="s">
        <v>20</v>
      </c>
      <c r="C13" s="8" t="s">
        <v>26</v>
      </c>
      <c r="D13" s="18">
        <v>5943</v>
      </c>
      <c r="E13" s="18">
        <v>5245</v>
      </c>
      <c r="F13" s="18">
        <v>5920</v>
      </c>
      <c r="G13" s="18">
        <v>4446</v>
      </c>
      <c r="H13" s="18">
        <v>957</v>
      </c>
      <c r="J13" s="62"/>
    </row>
    <row r="14" spans="2:10" ht="15" customHeight="1">
      <c r="B14" s="7" t="s">
        <v>0</v>
      </c>
      <c r="C14" s="8" t="s">
        <v>21</v>
      </c>
      <c r="D14" s="18">
        <v>485</v>
      </c>
      <c r="E14" s="18">
        <v>412</v>
      </c>
      <c r="F14" s="18">
        <v>490</v>
      </c>
      <c r="G14" s="18">
        <v>359</v>
      </c>
      <c r="H14" s="18">
        <v>167</v>
      </c>
      <c r="J14" s="62"/>
    </row>
    <row r="15" spans="2:10" ht="15" customHeight="1">
      <c r="B15" s="7" t="s">
        <v>1</v>
      </c>
      <c r="C15" s="8" t="s">
        <v>22</v>
      </c>
      <c r="D15" s="18">
        <f>+SUM(D16:D39)</f>
        <v>21040</v>
      </c>
      <c r="E15" s="18">
        <f t="shared" ref="E15:H15" si="0">+SUM(E16:E39)</f>
        <v>17201</v>
      </c>
      <c r="F15" s="18">
        <f t="shared" si="0"/>
        <v>20795</v>
      </c>
      <c r="G15" s="18">
        <f t="shared" si="0"/>
        <v>17268</v>
      </c>
      <c r="H15" s="18">
        <f t="shared" si="0"/>
        <v>6035</v>
      </c>
      <c r="J15" s="62"/>
    </row>
    <row r="16" spans="2:10" hidden="1" outlineLevel="1">
      <c r="B16" s="116">
        <v>10</v>
      </c>
      <c r="C16" s="117" t="s">
        <v>523</v>
      </c>
      <c r="D16" s="120">
        <v>3442</v>
      </c>
      <c r="E16" s="120">
        <v>2785</v>
      </c>
      <c r="F16" s="120">
        <v>3304</v>
      </c>
      <c r="G16" s="120">
        <v>2804</v>
      </c>
      <c r="H16" s="120">
        <v>910</v>
      </c>
    </row>
    <row r="17" spans="2:8" hidden="1" outlineLevel="1">
      <c r="B17" s="116">
        <v>11</v>
      </c>
      <c r="C17" s="117" t="s">
        <v>524</v>
      </c>
      <c r="D17" s="120">
        <v>559</v>
      </c>
      <c r="E17" s="120">
        <v>496</v>
      </c>
      <c r="F17" s="120">
        <v>558</v>
      </c>
      <c r="G17" s="120">
        <v>424</v>
      </c>
      <c r="H17" s="120">
        <v>155</v>
      </c>
    </row>
    <row r="18" spans="2:8" hidden="1" outlineLevel="1">
      <c r="B18" s="116">
        <v>12</v>
      </c>
      <c r="C18" s="117" t="s">
        <v>525</v>
      </c>
      <c r="D18" s="120">
        <v>1</v>
      </c>
      <c r="E18" s="120">
        <v>1</v>
      </c>
      <c r="F18" s="120">
        <v>1</v>
      </c>
      <c r="G18" s="120">
        <v>1</v>
      </c>
      <c r="H18" s="120">
        <v>1</v>
      </c>
    </row>
    <row r="19" spans="2:8" hidden="1" outlineLevel="1">
      <c r="B19" s="116">
        <v>13</v>
      </c>
      <c r="C19" s="117" t="s">
        <v>526</v>
      </c>
      <c r="D19" s="120">
        <v>950</v>
      </c>
      <c r="E19" s="120">
        <v>788</v>
      </c>
      <c r="F19" s="120">
        <v>958</v>
      </c>
      <c r="G19" s="120">
        <v>854</v>
      </c>
      <c r="H19" s="120">
        <v>254</v>
      </c>
    </row>
    <row r="20" spans="2:8" hidden="1" outlineLevel="1">
      <c r="B20" s="116">
        <v>14</v>
      </c>
      <c r="C20" s="117" t="s">
        <v>527</v>
      </c>
      <c r="D20" s="120">
        <v>1702</v>
      </c>
      <c r="E20" s="120">
        <v>1395</v>
      </c>
      <c r="F20" s="120">
        <v>1692</v>
      </c>
      <c r="G20" s="120">
        <v>1561</v>
      </c>
      <c r="H20" s="120">
        <v>340</v>
      </c>
    </row>
    <row r="21" spans="2:8" hidden="1" outlineLevel="1">
      <c r="B21" s="116">
        <v>15</v>
      </c>
      <c r="C21" s="117" t="s">
        <v>528</v>
      </c>
      <c r="D21" s="120">
        <v>831</v>
      </c>
      <c r="E21" s="120">
        <v>677</v>
      </c>
      <c r="F21" s="120">
        <v>841</v>
      </c>
      <c r="G21" s="120">
        <v>673</v>
      </c>
      <c r="H21" s="120">
        <v>322</v>
      </c>
    </row>
    <row r="22" spans="2:8" hidden="1" outlineLevel="1">
      <c r="B22" s="116">
        <v>16</v>
      </c>
      <c r="C22" s="117" t="s">
        <v>529</v>
      </c>
      <c r="D22" s="120">
        <v>1348</v>
      </c>
      <c r="E22" s="120">
        <v>1068</v>
      </c>
      <c r="F22" s="120">
        <v>1305</v>
      </c>
      <c r="G22" s="120">
        <v>1064</v>
      </c>
      <c r="H22" s="120">
        <v>397</v>
      </c>
    </row>
    <row r="23" spans="2:8" hidden="1" outlineLevel="1">
      <c r="B23" s="116">
        <v>17</v>
      </c>
      <c r="C23" s="117" t="s">
        <v>530</v>
      </c>
      <c r="D23" s="120">
        <v>271</v>
      </c>
      <c r="E23" s="120">
        <v>243</v>
      </c>
      <c r="F23" s="120">
        <v>272</v>
      </c>
      <c r="G23" s="120">
        <v>219</v>
      </c>
      <c r="H23" s="120">
        <v>103</v>
      </c>
    </row>
    <row r="24" spans="2:8" hidden="1" outlineLevel="1">
      <c r="B24" s="116">
        <v>18</v>
      </c>
      <c r="C24" s="117" t="s">
        <v>531</v>
      </c>
      <c r="D24" s="120">
        <v>633</v>
      </c>
      <c r="E24" s="120">
        <v>503</v>
      </c>
      <c r="F24" s="120">
        <v>628</v>
      </c>
      <c r="G24" s="120">
        <v>519</v>
      </c>
      <c r="H24" s="120">
        <v>170</v>
      </c>
    </row>
    <row r="25" spans="2:8" hidden="1" outlineLevel="1">
      <c r="B25" s="116">
        <v>19</v>
      </c>
      <c r="C25" s="117" t="s">
        <v>532</v>
      </c>
      <c r="D25" s="120">
        <v>13</v>
      </c>
      <c r="E25" s="120">
        <v>19</v>
      </c>
      <c r="F25" s="120">
        <v>19</v>
      </c>
      <c r="G25" s="120">
        <v>18</v>
      </c>
      <c r="H25" s="120">
        <v>10</v>
      </c>
    </row>
    <row r="26" spans="2:8" hidden="1" outlineLevel="1">
      <c r="B26" s="116">
        <v>20</v>
      </c>
      <c r="C26" s="117" t="s">
        <v>533</v>
      </c>
      <c r="D26" s="120">
        <v>460</v>
      </c>
      <c r="E26" s="120">
        <v>373</v>
      </c>
      <c r="F26" s="120">
        <v>451</v>
      </c>
      <c r="G26" s="120">
        <v>367</v>
      </c>
      <c r="H26" s="120">
        <v>142</v>
      </c>
    </row>
    <row r="27" spans="2:8" hidden="1" outlineLevel="1">
      <c r="B27" s="116">
        <v>21</v>
      </c>
      <c r="C27" s="117" t="s">
        <v>534</v>
      </c>
      <c r="D27" s="120">
        <v>103</v>
      </c>
      <c r="E27" s="120">
        <v>80</v>
      </c>
      <c r="F27" s="120">
        <v>103</v>
      </c>
      <c r="G27" s="120">
        <v>79</v>
      </c>
      <c r="H27" s="120">
        <v>38</v>
      </c>
    </row>
    <row r="28" spans="2:8" hidden="1" outlineLevel="1">
      <c r="B28" s="116">
        <v>22</v>
      </c>
      <c r="C28" s="117" t="s">
        <v>535</v>
      </c>
      <c r="D28" s="120">
        <v>618</v>
      </c>
      <c r="E28" s="120">
        <v>502</v>
      </c>
      <c r="F28" s="120">
        <v>605</v>
      </c>
      <c r="G28" s="120">
        <v>507</v>
      </c>
      <c r="H28" s="120">
        <v>231</v>
      </c>
    </row>
    <row r="29" spans="2:8" hidden="1" outlineLevel="1">
      <c r="B29" s="116">
        <v>23</v>
      </c>
      <c r="C29" s="117" t="s">
        <v>536</v>
      </c>
      <c r="D29" s="120">
        <v>1482</v>
      </c>
      <c r="E29" s="120">
        <v>1218</v>
      </c>
      <c r="F29" s="120">
        <v>1450</v>
      </c>
      <c r="G29" s="120">
        <v>1238</v>
      </c>
      <c r="H29" s="120">
        <v>447</v>
      </c>
    </row>
    <row r="30" spans="2:8" hidden="1" outlineLevel="1">
      <c r="B30" s="116">
        <v>24</v>
      </c>
      <c r="C30" s="117" t="s">
        <v>537</v>
      </c>
      <c r="D30" s="120">
        <v>171</v>
      </c>
      <c r="E30" s="120">
        <v>127</v>
      </c>
      <c r="F30" s="120">
        <v>164</v>
      </c>
      <c r="G30" s="120">
        <v>130</v>
      </c>
      <c r="H30" s="120">
        <v>86</v>
      </c>
    </row>
    <row r="31" spans="2:8" hidden="1" outlineLevel="1">
      <c r="B31" s="116">
        <v>25</v>
      </c>
      <c r="C31" s="117" t="s">
        <v>538</v>
      </c>
      <c r="D31" s="120">
        <v>4024</v>
      </c>
      <c r="E31" s="120">
        <v>3257</v>
      </c>
      <c r="F31" s="120">
        <v>3971</v>
      </c>
      <c r="G31" s="120">
        <v>3164</v>
      </c>
      <c r="H31" s="120">
        <v>1170</v>
      </c>
    </row>
    <row r="32" spans="2:8" hidden="1" outlineLevel="1">
      <c r="B32" s="116">
        <v>26</v>
      </c>
      <c r="C32" s="117" t="s">
        <v>539</v>
      </c>
      <c r="D32" s="120">
        <v>117</v>
      </c>
      <c r="E32" s="120">
        <v>96</v>
      </c>
      <c r="F32" s="120">
        <v>122</v>
      </c>
      <c r="G32" s="120">
        <v>96</v>
      </c>
      <c r="H32" s="120">
        <v>36</v>
      </c>
    </row>
    <row r="33" spans="2:10" hidden="1" outlineLevel="1">
      <c r="B33" s="116">
        <v>27</v>
      </c>
      <c r="C33" s="117" t="s">
        <v>540</v>
      </c>
      <c r="D33" s="120">
        <v>266</v>
      </c>
      <c r="E33" s="120">
        <v>224</v>
      </c>
      <c r="F33" s="120">
        <v>276</v>
      </c>
      <c r="G33" s="120">
        <v>228</v>
      </c>
      <c r="H33" s="120">
        <v>98</v>
      </c>
    </row>
    <row r="34" spans="2:10" hidden="1" outlineLevel="1">
      <c r="B34" s="116">
        <v>28</v>
      </c>
      <c r="C34" s="117" t="s">
        <v>541</v>
      </c>
      <c r="D34" s="120">
        <v>719</v>
      </c>
      <c r="E34" s="120">
        <v>598</v>
      </c>
      <c r="F34" s="120">
        <v>723</v>
      </c>
      <c r="G34" s="120">
        <v>587</v>
      </c>
      <c r="H34" s="120">
        <v>241</v>
      </c>
    </row>
    <row r="35" spans="2:10" hidden="1" outlineLevel="1">
      <c r="B35" s="116">
        <v>29</v>
      </c>
      <c r="C35" s="117" t="s">
        <v>542</v>
      </c>
      <c r="D35" s="120">
        <v>286</v>
      </c>
      <c r="E35" s="120">
        <v>251</v>
      </c>
      <c r="F35" s="120">
        <v>294</v>
      </c>
      <c r="G35" s="120">
        <v>248</v>
      </c>
      <c r="H35" s="120">
        <v>115</v>
      </c>
    </row>
    <row r="36" spans="2:10" hidden="1" outlineLevel="1">
      <c r="B36" s="116">
        <v>30</v>
      </c>
      <c r="C36" s="117" t="s">
        <v>543</v>
      </c>
      <c r="D36" s="120">
        <v>113</v>
      </c>
      <c r="E36" s="120">
        <v>97</v>
      </c>
      <c r="F36" s="120">
        <v>109</v>
      </c>
      <c r="G36" s="120">
        <v>85</v>
      </c>
      <c r="H36" s="120">
        <v>38</v>
      </c>
    </row>
    <row r="37" spans="2:10" hidden="1" outlineLevel="1">
      <c r="B37" s="116">
        <v>31</v>
      </c>
      <c r="C37" s="117" t="s">
        <v>544</v>
      </c>
      <c r="D37" s="120">
        <v>1246</v>
      </c>
      <c r="E37" s="120">
        <v>1008</v>
      </c>
      <c r="F37" s="120">
        <v>1259</v>
      </c>
      <c r="G37" s="120">
        <v>1098</v>
      </c>
      <c r="H37" s="120">
        <v>333</v>
      </c>
    </row>
    <row r="38" spans="2:10" hidden="1" outlineLevel="1">
      <c r="B38" s="116">
        <v>32</v>
      </c>
      <c r="C38" s="117" t="s">
        <v>545</v>
      </c>
      <c r="D38" s="120">
        <v>575</v>
      </c>
      <c r="E38" s="120">
        <v>455</v>
      </c>
      <c r="F38" s="120">
        <v>582</v>
      </c>
      <c r="G38" s="120">
        <v>469</v>
      </c>
      <c r="H38" s="120">
        <v>135</v>
      </c>
    </row>
    <row r="39" spans="2:10" hidden="1" outlineLevel="1">
      <c r="B39" s="116">
        <v>33</v>
      </c>
      <c r="C39" s="117" t="s">
        <v>546</v>
      </c>
      <c r="D39" s="120">
        <v>1110</v>
      </c>
      <c r="E39" s="120">
        <v>940</v>
      </c>
      <c r="F39" s="120">
        <v>1108</v>
      </c>
      <c r="G39" s="120">
        <v>835</v>
      </c>
      <c r="H39" s="120">
        <v>263</v>
      </c>
    </row>
    <row r="40" spans="2:10" ht="15" customHeight="1" collapsed="1">
      <c r="B40" s="7" t="s">
        <v>2</v>
      </c>
      <c r="C40" s="8" t="s">
        <v>28</v>
      </c>
      <c r="D40" s="18">
        <v>348</v>
      </c>
      <c r="E40" s="18">
        <v>315</v>
      </c>
      <c r="F40" s="18">
        <v>348</v>
      </c>
      <c r="G40" s="18">
        <v>301</v>
      </c>
      <c r="H40" s="18">
        <v>201</v>
      </c>
      <c r="J40" s="62"/>
    </row>
    <row r="41" spans="2:10" ht="15" customHeight="1">
      <c r="B41" s="7" t="s">
        <v>3</v>
      </c>
      <c r="C41" s="8" t="s">
        <v>27</v>
      </c>
      <c r="D41" s="18">
        <v>1056</v>
      </c>
      <c r="E41" s="18">
        <v>981</v>
      </c>
      <c r="F41" s="18">
        <v>1079</v>
      </c>
      <c r="G41" s="18">
        <v>882</v>
      </c>
      <c r="H41" s="18">
        <v>523</v>
      </c>
      <c r="J41" s="62"/>
    </row>
    <row r="42" spans="2:10" ht="15" customHeight="1">
      <c r="B42" s="7" t="s">
        <v>4</v>
      </c>
      <c r="C42" s="8" t="s">
        <v>23</v>
      </c>
      <c r="D42" s="18">
        <v>15437</v>
      </c>
      <c r="E42" s="18">
        <v>14371</v>
      </c>
      <c r="F42" s="18">
        <v>17472</v>
      </c>
      <c r="G42" s="18">
        <v>10378</v>
      </c>
      <c r="H42" s="18">
        <v>3496</v>
      </c>
      <c r="J42" s="62"/>
    </row>
    <row r="43" spans="2:10" ht="15" customHeight="1">
      <c r="B43" s="7" t="s">
        <v>5</v>
      </c>
      <c r="C43" s="9" t="s">
        <v>455</v>
      </c>
      <c r="D43" s="18">
        <v>52043</v>
      </c>
      <c r="E43" s="18">
        <v>42436</v>
      </c>
      <c r="F43" s="18">
        <v>50329</v>
      </c>
      <c r="G43" s="18">
        <v>42410</v>
      </c>
      <c r="H43" s="18">
        <v>13992</v>
      </c>
      <c r="J43" s="62"/>
    </row>
    <row r="44" spans="2:10" ht="15" customHeight="1">
      <c r="B44" s="7" t="s">
        <v>6</v>
      </c>
      <c r="C44" s="9" t="s">
        <v>24</v>
      </c>
      <c r="D44" s="18">
        <v>5578</v>
      </c>
      <c r="E44" s="18">
        <v>5347</v>
      </c>
      <c r="F44" s="18">
        <v>6032</v>
      </c>
      <c r="G44" s="18">
        <v>3565</v>
      </c>
      <c r="H44" s="18">
        <v>1433</v>
      </c>
      <c r="J44" s="62"/>
    </row>
    <row r="45" spans="2:10" ht="15" customHeight="1">
      <c r="B45" s="7" t="s">
        <v>7</v>
      </c>
      <c r="C45" s="9" t="s">
        <v>31</v>
      </c>
      <c r="D45" s="18">
        <v>19956</v>
      </c>
      <c r="E45" s="18">
        <v>15732</v>
      </c>
      <c r="F45" s="18">
        <v>18915</v>
      </c>
      <c r="G45" s="18">
        <v>16268</v>
      </c>
      <c r="H45" s="18">
        <v>4823</v>
      </c>
      <c r="J45" s="62"/>
    </row>
    <row r="46" spans="2:10" ht="15" customHeight="1">
      <c r="B46" s="7" t="s">
        <v>8</v>
      </c>
      <c r="C46" s="9" t="s">
        <v>456</v>
      </c>
      <c r="D46" s="18">
        <v>3314</v>
      </c>
      <c r="E46" s="18">
        <v>2759</v>
      </c>
      <c r="F46" s="18">
        <v>3474</v>
      </c>
      <c r="G46" s="18">
        <v>2212</v>
      </c>
      <c r="H46" s="18">
        <v>852</v>
      </c>
      <c r="J46" s="62"/>
    </row>
    <row r="47" spans="2:10" ht="15" customHeight="1">
      <c r="B47" s="7" t="s">
        <v>9</v>
      </c>
      <c r="C47" s="9" t="s">
        <v>29</v>
      </c>
      <c r="D47" s="18">
        <v>5148</v>
      </c>
      <c r="E47" s="18">
        <v>4217</v>
      </c>
      <c r="F47" s="18">
        <v>4662</v>
      </c>
      <c r="G47" s="18">
        <v>3348</v>
      </c>
      <c r="H47" s="18">
        <v>2100</v>
      </c>
      <c r="J47" s="62"/>
    </row>
    <row r="48" spans="2:10" ht="15" customHeight="1">
      <c r="B48" s="7" t="s">
        <v>10</v>
      </c>
      <c r="C48" s="9" t="s">
        <v>30</v>
      </c>
      <c r="D48" s="18">
        <v>3493</v>
      </c>
      <c r="E48" s="18">
        <v>2860</v>
      </c>
      <c r="F48" s="18">
        <v>3551</v>
      </c>
      <c r="G48" s="18">
        <v>2667</v>
      </c>
      <c r="H48" s="18">
        <v>763</v>
      </c>
      <c r="J48" s="62"/>
    </row>
    <row r="49" spans="2:10" ht="15" customHeight="1">
      <c r="B49" s="7" t="s">
        <v>11</v>
      </c>
      <c r="C49" s="9" t="s">
        <v>32</v>
      </c>
      <c r="D49" s="18">
        <v>11356</v>
      </c>
      <c r="E49" s="18">
        <v>9300</v>
      </c>
      <c r="F49" s="18">
        <v>11512</v>
      </c>
      <c r="G49" s="18">
        <v>8492</v>
      </c>
      <c r="H49" s="18">
        <v>2734</v>
      </c>
      <c r="J49" s="62"/>
    </row>
    <row r="50" spans="2:10" ht="15" customHeight="1">
      <c r="B50" s="7" t="s">
        <v>12</v>
      </c>
      <c r="C50" s="9" t="s">
        <v>457</v>
      </c>
      <c r="D50" s="18">
        <v>4940</v>
      </c>
      <c r="E50" s="18">
        <v>4267</v>
      </c>
      <c r="F50" s="18">
        <v>5150</v>
      </c>
      <c r="G50" s="18">
        <v>3682</v>
      </c>
      <c r="H50" s="18">
        <v>1131</v>
      </c>
      <c r="J50" s="62"/>
    </row>
    <row r="51" spans="2:10" ht="15" customHeight="1">
      <c r="B51" s="7" t="s">
        <v>13</v>
      </c>
      <c r="C51" s="9" t="s">
        <v>33</v>
      </c>
      <c r="D51" s="18">
        <v>510</v>
      </c>
      <c r="E51" s="18">
        <v>425</v>
      </c>
      <c r="F51" s="18">
        <v>534</v>
      </c>
      <c r="G51" s="18">
        <v>404</v>
      </c>
      <c r="H51" s="18">
        <v>115</v>
      </c>
      <c r="J51" s="62"/>
    </row>
    <row r="52" spans="2:10" ht="15" customHeight="1">
      <c r="B52" s="7" t="s">
        <v>14</v>
      </c>
      <c r="C52" s="9" t="s">
        <v>25</v>
      </c>
      <c r="D52" s="18">
        <v>2867</v>
      </c>
      <c r="E52" s="18">
        <v>2303</v>
      </c>
      <c r="F52" s="18">
        <v>2866</v>
      </c>
      <c r="G52" s="18">
        <v>2320</v>
      </c>
      <c r="H52" s="18">
        <v>746</v>
      </c>
      <c r="J52" s="62"/>
    </row>
    <row r="53" spans="2:10" ht="15" customHeight="1">
      <c r="B53" s="7" t="s">
        <v>15</v>
      </c>
      <c r="C53" s="9" t="s">
        <v>34</v>
      </c>
      <c r="D53" s="18">
        <v>12508</v>
      </c>
      <c r="E53" s="18">
        <v>10391</v>
      </c>
      <c r="F53" s="18">
        <v>12308</v>
      </c>
      <c r="G53" s="18">
        <v>9992</v>
      </c>
      <c r="H53" s="18">
        <v>3276</v>
      </c>
      <c r="J53" s="62"/>
    </row>
    <row r="54" spans="2:10" ht="15" customHeight="1">
      <c r="B54" s="7" t="s">
        <v>16</v>
      </c>
      <c r="C54" s="9" t="s">
        <v>35</v>
      </c>
      <c r="D54" s="18">
        <v>1950</v>
      </c>
      <c r="E54" s="18">
        <v>1665</v>
      </c>
      <c r="F54" s="18">
        <v>2022</v>
      </c>
      <c r="G54" s="18">
        <v>1533</v>
      </c>
      <c r="H54" s="18">
        <v>478</v>
      </c>
      <c r="J54" s="62"/>
    </row>
    <row r="55" spans="2:10" ht="15" customHeight="1">
      <c r="B55" s="7" t="s">
        <v>17</v>
      </c>
      <c r="C55" s="9" t="s">
        <v>36</v>
      </c>
      <c r="D55" s="18">
        <v>7050</v>
      </c>
      <c r="E55" s="18">
        <v>5492</v>
      </c>
      <c r="F55" s="18">
        <v>6784</v>
      </c>
      <c r="G55" s="18">
        <v>5623</v>
      </c>
      <c r="H55" s="18">
        <v>1562</v>
      </c>
      <c r="J55" s="62"/>
    </row>
    <row r="56" spans="2:10" ht="15" customHeight="1">
      <c r="B56" s="7" t="s">
        <v>18</v>
      </c>
      <c r="C56" s="9" t="s">
        <v>37</v>
      </c>
      <c r="D56" s="18">
        <v>13</v>
      </c>
      <c r="E56" s="18">
        <v>4</v>
      </c>
      <c r="F56" s="18">
        <v>12</v>
      </c>
      <c r="G56" s="18">
        <v>11</v>
      </c>
      <c r="H56" s="18">
        <v>3</v>
      </c>
      <c r="J56" s="62"/>
    </row>
    <row r="57" spans="2:10" ht="3.75" customHeight="1">
      <c r="B57" s="17"/>
      <c r="C57" s="17"/>
      <c r="D57" s="17"/>
      <c r="E57" s="17"/>
      <c r="F57" s="17"/>
      <c r="G57" s="17"/>
      <c r="H57" s="17"/>
      <c r="J57" s="62"/>
    </row>
    <row r="58" spans="2:10">
      <c r="C58" s="1"/>
      <c r="D58" s="2"/>
    </row>
    <row r="59" spans="2:10">
      <c r="C59" s="11"/>
      <c r="D59" s="18"/>
    </row>
    <row r="60" spans="2:10">
      <c r="C60" s="11"/>
      <c r="D60" s="18"/>
    </row>
    <row r="61" spans="2:10">
      <c r="C61" s="11"/>
      <c r="D61" s="18"/>
    </row>
    <row r="62" spans="2:10">
      <c r="C62" s="11"/>
      <c r="D62" s="18"/>
    </row>
    <row r="63" spans="2:10">
      <c r="C63" s="11"/>
      <c r="D63" s="18"/>
    </row>
    <row r="64" spans="2:10">
      <c r="C64" s="11"/>
      <c r="D64" s="18"/>
    </row>
    <row r="65" spans="3:4">
      <c r="C65" s="11"/>
      <c r="D65" s="18"/>
    </row>
    <row r="66" spans="3:4">
      <c r="C66" s="11"/>
      <c r="D66" s="18"/>
    </row>
    <row r="67" spans="3:4">
      <c r="C67" s="11"/>
      <c r="D67" s="18"/>
    </row>
    <row r="68" spans="3:4">
      <c r="C68" s="11"/>
      <c r="D68" s="18"/>
    </row>
    <row r="69" spans="3:4">
      <c r="C69" s="11"/>
      <c r="D69" s="18"/>
    </row>
    <row r="70" spans="3:4">
      <c r="C70" s="11"/>
      <c r="D70" s="18"/>
    </row>
    <row r="71" spans="3:4">
      <c r="C71" s="11"/>
      <c r="D71" s="18"/>
    </row>
    <row r="72" spans="3:4">
      <c r="C72" s="11"/>
      <c r="D72" s="18"/>
    </row>
    <row r="73" spans="3:4">
      <c r="C73" s="11"/>
      <c r="D73" s="18"/>
    </row>
    <row r="74" spans="3:4">
      <c r="C74" s="11"/>
      <c r="D74" s="18"/>
    </row>
    <row r="75" spans="3:4">
      <c r="C75" s="11"/>
      <c r="D75" s="18"/>
    </row>
    <row r="77" spans="3:4">
      <c r="C77" s="1"/>
    </row>
    <row r="78" spans="3:4">
      <c r="C78" s="3"/>
    </row>
    <row r="79" spans="3:4">
      <c r="C79" s="4"/>
    </row>
  </sheetData>
  <mergeCells count="7">
    <mergeCell ref="G8:G10"/>
    <mergeCell ref="H8:H10"/>
    <mergeCell ref="D8:F8"/>
    <mergeCell ref="B3:H3"/>
    <mergeCell ref="B5:H5"/>
    <mergeCell ref="B6:H6"/>
    <mergeCell ref="B8:C10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D3D3F5"/>
  </sheetPr>
  <dimension ref="B2:G46"/>
  <sheetViews>
    <sheetView showGridLines="0" zoomScaleNormal="100" workbookViewId="0"/>
  </sheetViews>
  <sheetFormatPr defaultColWidth="9.140625" defaultRowHeight="14.25"/>
  <cols>
    <col min="1" max="1" width="9.140625" style="15"/>
    <col min="2" max="2" width="23.140625" style="15" customWidth="1"/>
    <col min="3" max="3" width="14.7109375" style="15" bestFit="1" customWidth="1"/>
    <col min="4" max="4" width="10.85546875" style="15" customWidth="1"/>
    <col min="5" max="5" width="11.140625" style="15" customWidth="1"/>
    <col min="6" max="6" width="12" style="15" customWidth="1"/>
    <col min="7" max="7" width="12.5703125" style="15" customWidth="1"/>
    <col min="8" max="16384" width="9.140625" style="15"/>
  </cols>
  <sheetData>
    <row r="2" spans="2:7" ht="15">
      <c r="B2" s="14"/>
      <c r="E2" s="14"/>
      <c r="F2" s="14"/>
      <c r="G2" s="14" t="s">
        <v>101</v>
      </c>
    </row>
    <row r="3" spans="2:7" ht="34.5" customHeight="1">
      <c r="B3" s="145" t="s">
        <v>364</v>
      </c>
      <c r="C3" s="145"/>
      <c r="D3" s="145"/>
      <c r="E3" s="145"/>
      <c r="F3" s="145"/>
      <c r="G3" s="145"/>
    </row>
    <row r="4" spans="2:7" ht="3.75" customHeight="1"/>
    <row r="5" spans="2:7">
      <c r="B5" s="147">
        <v>2023</v>
      </c>
      <c r="C5" s="147"/>
      <c r="D5" s="147"/>
      <c r="E5" s="147"/>
      <c r="F5" s="147"/>
      <c r="G5" s="147"/>
    </row>
    <row r="6" spans="2:7" ht="15" customHeight="1">
      <c r="B6" s="146" t="s">
        <v>40</v>
      </c>
      <c r="C6" s="146"/>
      <c r="D6" s="146"/>
      <c r="E6" s="146"/>
      <c r="F6" s="146"/>
      <c r="G6" s="146"/>
    </row>
    <row r="7" spans="2:7" ht="3" customHeight="1"/>
    <row r="8" spans="2:7" ht="24.75" customHeight="1">
      <c r="B8" s="157" t="s">
        <v>42</v>
      </c>
      <c r="C8" s="149" t="s">
        <v>100</v>
      </c>
      <c r="D8" s="152"/>
      <c r="E8" s="160"/>
      <c r="F8" s="158" t="s">
        <v>98</v>
      </c>
      <c r="G8" s="159" t="s">
        <v>99</v>
      </c>
    </row>
    <row r="9" spans="2:7" ht="3.75" customHeight="1">
      <c r="B9" s="157"/>
      <c r="C9" s="86"/>
      <c r="E9" s="88"/>
      <c r="F9" s="158"/>
      <c r="G9" s="159"/>
    </row>
    <row r="10" spans="2:7" s="16" customFormat="1" ht="29.25" customHeight="1">
      <c r="B10" s="157"/>
      <c r="C10" s="89" t="s">
        <v>95</v>
      </c>
      <c r="D10" s="93" t="s">
        <v>96</v>
      </c>
      <c r="E10" s="90" t="s">
        <v>97</v>
      </c>
      <c r="F10" s="158"/>
      <c r="G10" s="159"/>
    </row>
    <row r="11" spans="2:7" ht="3.75" customHeight="1">
      <c r="B11" s="24"/>
      <c r="C11" s="17"/>
      <c r="D11" s="17"/>
      <c r="E11" s="17"/>
      <c r="F11" s="17"/>
      <c r="G11" s="17"/>
    </row>
    <row r="12" spans="2:7" ht="22.5" customHeight="1">
      <c r="B12" s="5" t="s">
        <v>19</v>
      </c>
      <c r="C12" s="6">
        <v>175035</v>
      </c>
      <c r="D12" s="6">
        <v>145723</v>
      </c>
      <c r="E12" s="6">
        <v>174255</v>
      </c>
      <c r="F12" s="6">
        <v>136161</v>
      </c>
      <c r="G12" s="6">
        <v>45387</v>
      </c>
    </row>
    <row r="13" spans="2:7" ht="22.5" customHeight="1">
      <c r="B13" s="11" t="s">
        <v>43</v>
      </c>
      <c r="C13" s="18">
        <v>14510</v>
      </c>
      <c r="D13" s="18">
        <v>11396</v>
      </c>
      <c r="E13" s="18">
        <v>14108</v>
      </c>
      <c r="F13" s="18">
        <v>9611</v>
      </c>
      <c r="G13" s="18">
        <v>5054</v>
      </c>
    </row>
    <row r="14" spans="2:7" ht="22.5" customHeight="1">
      <c r="B14" s="11" t="s">
        <v>44</v>
      </c>
      <c r="C14" s="18">
        <v>2535</v>
      </c>
      <c r="D14" s="18">
        <v>2116</v>
      </c>
      <c r="E14" s="18">
        <v>2361</v>
      </c>
      <c r="F14" s="18">
        <v>1820</v>
      </c>
      <c r="G14" s="18">
        <v>333</v>
      </c>
    </row>
    <row r="15" spans="2:7" ht="22.5" customHeight="1">
      <c r="B15" s="11" t="s">
        <v>46</v>
      </c>
      <c r="C15" s="18">
        <v>15094</v>
      </c>
      <c r="D15" s="18">
        <v>13117</v>
      </c>
      <c r="E15" s="18">
        <v>15604</v>
      </c>
      <c r="F15" s="18">
        <v>13608</v>
      </c>
      <c r="G15" s="18">
        <v>3441</v>
      </c>
    </row>
    <row r="16" spans="2:7" ht="22.5" customHeight="1">
      <c r="B16" s="11" t="s">
        <v>45</v>
      </c>
      <c r="C16" s="18">
        <v>2390</v>
      </c>
      <c r="D16" s="18">
        <v>1727</v>
      </c>
      <c r="E16" s="18">
        <v>2024</v>
      </c>
      <c r="F16" s="18">
        <v>2501</v>
      </c>
      <c r="G16" s="18">
        <v>399</v>
      </c>
    </row>
    <row r="17" spans="2:7" ht="22.5" customHeight="1">
      <c r="B17" s="11" t="s">
        <v>47</v>
      </c>
      <c r="C17" s="18">
        <v>3376</v>
      </c>
      <c r="D17" s="18">
        <v>3431</v>
      </c>
      <c r="E17" s="18">
        <v>3493</v>
      </c>
      <c r="F17" s="18">
        <v>2797</v>
      </c>
      <c r="G17" s="18">
        <v>448</v>
      </c>
    </row>
    <row r="18" spans="2:7" ht="22.5" customHeight="1">
      <c r="B18" s="11" t="s">
        <v>48</v>
      </c>
      <c r="C18" s="18">
        <v>7686</v>
      </c>
      <c r="D18" s="18">
        <v>5795</v>
      </c>
      <c r="E18" s="18">
        <v>7190</v>
      </c>
      <c r="F18" s="18">
        <v>6169</v>
      </c>
      <c r="G18" s="18">
        <v>2314</v>
      </c>
    </row>
    <row r="19" spans="2:7" ht="22.5" customHeight="1">
      <c r="B19" s="11" t="s">
        <v>49</v>
      </c>
      <c r="C19" s="18">
        <v>3078</v>
      </c>
      <c r="D19" s="18">
        <v>2890</v>
      </c>
      <c r="E19" s="18">
        <v>3161</v>
      </c>
      <c r="F19" s="18">
        <v>2316</v>
      </c>
      <c r="G19" s="18">
        <v>527</v>
      </c>
    </row>
    <row r="20" spans="2:7" ht="22.5" customHeight="1">
      <c r="B20" s="11" t="s">
        <v>50</v>
      </c>
      <c r="C20" s="18">
        <v>10557</v>
      </c>
      <c r="D20" s="18">
        <v>9098</v>
      </c>
      <c r="E20" s="18">
        <v>10071</v>
      </c>
      <c r="F20" s="18">
        <v>9110</v>
      </c>
      <c r="G20" s="18">
        <v>3140</v>
      </c>
    </row>
    <row r="21" spans="2:7" ht="22.5" customHeight="1">
      <c r="B21" s="11" t="s">
        <v>51</v>
      </c>
      <c r="C21" s="18">
        <v>3055</v>
      </c>
      <c r="D21" s="18">
        <v>3062</v>
      </c>
      <c r="E21" s="18">
        <v>3145</v>
      </c>
      <c r="F21" s="18">
        <v>2537</v>
      </c>
      <c r="G21" s="18">
        <v>570</v>
      </c>
    </row>
    <row r="22" spans="2:7" ht="22.5" customHeight="1">
      <c r="B22" s="11" t="s">
        <v>52</v>
      </c>
      <c r="C22" s="18">
        <v>10400</v>
      </c>
      <c r="D22" s="18">
        <v>7860</v>
      </c>
      <c r="E22" s="18">
        <v>10477</v>
      </c>
      <c r="F22" s="18">
        <v>7218</v>
      </c>
      <c r="G22" s="18">
        <v>3423</v>
      </c>
    </row>
    <row r="23" spans="2:7" ht="22.5" customHeight="1">
      <c r="B23" s="11" t="s">
        <v>53</v>
      </c>
      <c r="C23" s="18">
        <v>38438</v>
      </c>
      <c r="D23" s="18">
        <v>31892</v>
      </c>
      <c r="E23" s="18">
        <v>39089</v>
      </c>
      <c r="F23" s="18">
        <v>27194</v>
      </c>
      <c r="G23" s="18">
        <v>8948</v>
      </c>
    </row>
    <row r="24" spans="2:7" ht="22.5" customHeight="1">
      <c r="B24" s="11" t="s">
        <v>54</v>
      </c>
      <c r="C24" s="18">
        <v>1798</v>
      </c>
      <c r="D24" s="18">
        <v>1620</v>
      </c>
      <c r="E24" s="18">
        <v>1727</v>
      </c>
      <c r="F24" s="18">
        <v>1025</v>
      </c>
      <c r="G24" s="18">
        <v>277</v>
      </c>
    </row>
    <row r="25" spans="2:7" ht="22.5" customHeight="1">
      <c r="B25" s="11" t="s">
        <v>55</v>
      </c>
      <c r="C25" s="18">
        <v>28878</v>
      </c>
      <c r="D25" s="18">
        <v>22964</v>
      </c>
      <c r="E25" s="18">
        <v>28674</v>
      </c>
      <c r="F25" s="18">
        <v>24813</v>
      </c>
      <c r="G25" s="18">
        <v>8185</v>
      </c>
    </row>
    <row r="26" spans="2:7" ht="22.5" customHeight="1">
      <c r="B26" s="11" t="s">
        <v>56</v>
      </c>
      <c r="C26" s="18">
        <v>7783</v>
      </c>
      <c r="D26" s="18">
        <v>6748</v>
      </c>
      <c r="E26" s="18">
        <v>7851</v>
      </c>
      <c r="F26" s="18">
        <v>5587</v>
      </c>
      <c r="G26" s="18">
        <v>1887</v>
      </c>
    </row>
    <row r="27" spans="2:7" ht="22.5" customHeight="1">
      <c r="B27" s="11" t="s">
        <v>57</v>
      </c>
      <c r="C27" s="18">
        <v>9187</v>
      </c>
      <c r="D27" s="18">
        <v>8409</v>
      </c>
      <c r="E27" s="18">
        <v>9509</v>
      </c>
      <c r="F27" s="18">
        <v>6783</v>
      </c>
      <c r="G27" s="18">
        <v>1985</v>
      </c>
    </row>
    <row r="28" spans="2:7" ht="22.5" customHeight="1">
      <c r="B28" s="11" t="s">
        <v>58</v>
      </c>
      <c r="C28" s="18">
        <v>5439</v>
      </c>
      <c r="D28" s="18">
        <v>4732</v>
      </c>
      <c r="E28" s="18">
        <v>5493</v>
      </c>
      <c r="F28" s="18">
        <v>4713</v>
      </c>
      <c r="G28" s="18">
        <v>725</v>
      </c>
    </row>
    <row r="29" spans="2:7" ht="22.5" customHeight="1">
      <c r="B29" s="11" t="s">
        <v>59</v>
      </c>
      <c r="C29" s="18">
        <v>3476</v>
      </c>
      <c r="D29" s="18">
        <v>2518</v>
      </c>
      <c r="E29" s="18">
        <v>3336</v>
      </c>
      <c r="F29" s="18">
        <v>3096</v>
      </c>
      <c r="G29" s="18">
        <v>759</v>
      </c>
    </row>
    <row r="30" spans="2:7" ht="22.5" customHeight="1">
      <c r="B30" s="11" t="s">
        <v>60</v>
      </c>
      <c r="C30" s="18">
        <v>7355</v>
      </c>
      <c r="D30" s="18">
        <v>6348</v>
      </c>
      <c r="E30" s="18">
        <v>6942</v>
      </c>
      <c r="F30" s="18">
        <v>5263</v>
      </c>
      <c r="G30" s="18">
        <v>2972</v>
      </c>
    </row>
    <row r="31" spans="2:7" ht="3.75" customHeight="1">
      <c r="B31" s="12"/>
      <c r="C31" s="17"/>
      <c r="D31" s="17"/>
      <c r="E31" s="17"/>
      <c r="F31" s="17"/>
      <c r="G31" s="17"/>
    </row>
    <row r="32" spans="2:7">
      <c r="C32" s="18"/>
    </row>
    <row r="33" spans="3:3">
      <c r="C33" s="18"/>
    </row>
    <row r="34" spans="3:3">
      <c r="C34" s="18"/>
    </row>
    <row r="35" spans="3:3">
      <c r="C35" s="18"/>
    </row>
    <row r="36" spans="3:3">
      <c r="C36" s="18"/>
    </row>
    <row r="37" spans="3:3">
      <c r="C37" s="18"/>
    </row>
    <row r="38" spans="3:3">
      <c r="C38" s="18"/>
    </row>
    <row r="39" spans="3:3">
      <c r="C39" s="18"/>
    </row>
    <row r="40" spans="3:3">
      <c r="C40" s="18"/>
    </row>
    <row r="41" spans="3:3">
      <c r="C41" s="18"/>
    </row>
    <row r="42" spans="3:3">
      <c r="C42" s="18"/>
    </row>
    <row r="43" spans="3:3">
      <c r="C43" s="18"/>
    </row>
    <row r="44" spans="3:3">
      <c r="C44" s="18"/>
    </row>
    <row r="45" spans="3:3">
      <c r="C45" s="18"/>
    </row>
    <row r="46" spans="3:3">
      <c r="C46" s="18"/>
    </row>
  </sheetData>
  <mergeCells count="7">
    <mergeCell ref="C8:E8"/>
    <mergeCell ref="B3:G3"/>
    <mergeCell ref="B5:G5"/>
    <mergeCell ref="B6:G6"/>
    <mergeCell ref="G8:G10"/>
    <mergeCell ref="B8:B10"/>
    <mergeCell ref="F8:F10"/>
  </mergeCells>
  <pageMargins left="0.7" right="0.7" top="0.75" bottom="0.75" header="0.3" footer="0.3"/>
  <pageSetup paperSize="9" fitToHeight="0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D3D3F5"/>
  </sheetPr>
  <dimension ref="B2:I79"/>
  <sheetViews>
    <sheetView showGridLines="0" zoomScaleNormal="100" workbookViewId="0"/>
  </sheetViews>
  <sheetFormatPr defaultColWidth="9.140625" defaultRowHeight="14.25" outlineLevelRow="1"/>
  <cols>
    <col min="1" max="1" width="9.140625" style="15"/>
    <col min="2" max="2" width="2.42578125" style="15" customWidth="1"/>
    <col min="3" max="3" width="59.5703125" style="15" customWidth="1"/>
    <col min="4" max="4" width="13.85546875" style="15" customWidth="1"/>
    <col min="5" max="5" width="13.140625" style="15" customWidth="1"/>
    <col min="6" max="6" width="14" style="15" customWidth="1"/>
    <col min="7" max="16384" width="9.140625" style="15"/>
  </cols>
  <sheetData>
    <row r="2" spans="2:9" ht="15">
      <c r="F2" s="14" t="s">
        <v>103</v>
      </c>
    </row>
    <row r="3" spans="2:9" ht="37.5" customHeight="1">
      <c r="B3" s="145" t="s">
        <v>102</v>
      </c>
      <c r="C3" s="145"/>
      <c r="D3" s="145"/>
      <c r="E3" s="145"/>
      <c r="F3" s="145"/>
    </row>
    <row r="4" spans="2:9" ht="3" customHeight="1"/>
    <row r="5" spans="2:9">
      <c r="B5" s="147">
        <v>2023</v>
      </c>
      <c r="C5" s="147"/>
      <c r="D5" s="147"/>
      <c r="E5" s="147"/>
      <c r="F5" s="147"/>
    </row>
    <row r="6" spans="2:9" ht="15" customHeight="1">
      <c r="B6" s="146" t="s">
        <v>40</v>
      </c>
      <c r="C6" s="146"/>
      <c r="D6" s="146"/>
      <c r="E6" s="146"/>
      <c r="F6" s="146"/>
    </row>
    <row r="7" spans="2:9" ht="3" customHeight="1"/>
    <row r="8" spans="2:9" ht="19.5" customHeight="1">
      <c r="B8" s="144" t="s">
        <v>38</v>
      </c>
      <c r="C8" s="144"/>
      <c r="D8" s="158" t="s">
        <v>104</v>
      </c>
      <c r="E8" s="159" t="s">
        <v>105</v>
      </c>
      <c r="F8" s="158" t="s">
        <v>106</v>
      </c>
    </row>
    <row r="9" spans="2:9" ht="3.75" customHeight="1">
      <c r="B9" s="144"/>
      <c r="C9" s="144"/>
      <c r="D9" s="158"/>
      <c r="E9" s="161"/>
      <c r="F9" s="158"/>
    </row>
    <row r="10" spans="2:9" s="16" customFormat="1" ht="29.25" customHeight="1">
      <c r="B10" s="144"/>
      <c r="C10" s="144"/>
      <c r="D10" s="158"/>
      <c r="E10" s="161"/>
      <c r="F10" s="158"/>
    </row>
    <row r="11" spans="2:9" ht="3.75" customHeight="1">
      <c r="B11" s="17"/>
      <c r="C11" s="17"/>
      <c r="D11" s="17"/>
      <c r="E11" s="17"/>
      <c r="F11" s="17"/>
    </row>
    <row r="12" spans="2:9" ht="17.25" customHeight="1">
      <c r="C12" s="5" t="s">
        <v>19</v>
      </c>
      <c r="D12" s="6">
        <v>122758</v>
      </c>
      <c r="E12" s="6">
        <v>65234</v>
      </c>
      <c r="F12" s="6">
        <v>53119</v>
      </c>
      <c r="H12" s="63"/>
    </row>
    <row r="13" spans="2:9" ht="15" customHeight="1">
      <c r="B13" s="7" t="s">
        <v>20</v>
      </c>
      <c r="C13" s="8" t="s">
        <v>26</v>
      </c>
      <c r="D13" s="18">
        <v>4364</v>
      </c>
      <c r="E13" s="18">
        <v>1843</v>
      </c>
      <c r="F13" s="18">
        <v>1381</v>
      </c>
      <c r="G13" s="22"/>
      <c r="H13" s="63"/>
    </row>
    <row r="14" spans="2:9" ht="15" customHeight="1">
      <c r="B14" s="7" t="s">
        <v>0</v>
      </c>
      <c r="C14" s="8" t="s">
        <v>21</v>
      </c>
      <c r="D14" s="18">
        <v>367</v>
      </c>
      <c r="E14" s="18">
        <v>293</v>
      </c>
      <c r="F14" s="18">
        <v>302</v>
      </c>
      <c r="H14" s="63"/>
    </row>
    <row r="15" spans="2:9" ht="15" customHeight="1">
      <c r="B15" s="7" t="s">
        <v>1</v>
      </c>
      <c r="C15" s="8" t="s">
        <v>22</v>
      </c>
      <c r="D15" s="18">
        <f>+SUM(D16:D39)</f>
        <v>15489</v>
      </c>
      <c r="E15" s="18">
        <f t="shared" ref="E15:F15" si="0">+SUM(E16:E39)</f>
        <v>9727</v>
      </c>
      <c r="F15" s="18">
        <f t="shared" si="0"/>
        <v>8339</v>
      </c>
      <c r="H15" s="63"/>
      <c r="I15" s="18"/>
    </row>
    <row r="16" spans="2:9" hidden="1" outlineLevel="1">
      <c r="B16" s="116">
        <v>10</v>
      </c>
      <c r="C16" s="117" t="s">
        <v>523</v>
      </c>
      <c r="D16" s="120">
        <v>2504</v>
      </c>
      <c r="E16" s="120">
        <v>1317</v>
      </c>
      <c r="F16" s="120">
        <v>1099</v>
      </c>
      <c r="G16" s="18"/>
    </row>
    <row r="17" spans="2:7" hidden="1" outlineLevel="1">
      <c r="B17" s="116">
        <v>11</v>
      </c>
      <c r="C17" s="117" t="s">
        <v>524</v>
      </c>
      <c r="D17" s="120">
        <v>428</v>
      </c>
      <c r="E17" s="120">
        <v>276</v>
      </c>
      <c r="F17" s="120">
        <v>246</v>
      </c>
      <c r="G17" s="18"/>
    </row>
    <row r="18" spans="2:7" hidden="1" outlineLevel="1">
      <c r="B18" s="116">
        <v>12</v>
      </c>
      <c r="C18" s="117" t="s">
        <v>525</v>
      </c>
      <c r="D18" s="120">
        <v>1</v>
      </c>
      <c r="E18" s="120">
        <v>1</v>
      </c>
      <c r="F18" s="120">
        <v>1</v>
      </c>
      <c r="G18" s="18"/>
    </row>
    <row r="19" spans="2:7" hidden="1" outlineLevel="1">
      <c r="B19" s="116">
        <v>13</v>
      </c>
      <c r="C19" s="117" t="s">
        <v>526</v>
      </c>
      <c r="D19" s="120">
        <v>765</v>
      </c>
      <c r="E19" s="120">
        <v>566</v>
      </c>
      <c r="F19" s="120">
        <v>455</v>
      </c>
      <c r="G19" s="18"/>
    </row>
    <row r="20" spans="2:7" hidden="1" outlineLevel="1">
      <c r="B20" s="116">
        <v>14</v>
      </c>
      <c r="C20" s="117" t="s">
        <v>527</v>
      </c>
      <c r="D20" s="120">
        <v>1317</v>
      </c>
      <c r="E20" s="120">
        <v>855</v>
      </c>
      <c r="F20" s="120">
        <v>731</v>
      </c>
      <c r="G20" s="18"/>
    </row>
    <row r="21" spans="2:7" hidden="1" outlineLevel="1">
      <c r="B21" s="116">
        <v>15</v>
      </c>
      <c r="C21" s="117" t="s">
        <v>528</v>
      </c>
      <c r="D21" s="120">
        <v>655</v>
      </c>
      <c r="E21" s="120">
        <v>480</v>
      </c>
      <c r="F21" s="120">
        <v>368</v>
      </c>
      <c r="G21" s="18"/>
    </row>
    <row r="22" spans="2:7" hidden="1" outlineLevel="1">
      <c r="B22" s="116">
        <v>16</v>
      </c>
      <c r="C22" s="117" t="s">
        <v>529</v>
      </c>
      <c r="D22" s="120">
        <v>934</v>
      </c>
      <c r="E22" s="120">
        <v>597</v>
      </c>
      <c r="F22" s="120">
        <v>492</v>
      </c>
      <c r="G22" s="18"/>
    </row>
    <row r="23" spans="2:7" hidden="1" outlineLevel="1">
      <c r="B23" s="116">
        <v>17</v>
      </c>
      <c r="C23" s="117" t="s">
        <v>530</v>
      </c>
      <c r="D23" s="120">
        <v>206</v>
      </c>
      <c r="E23" s="120">
        <v>161</v>
      </c>
      <c r="F23" s="120">
        <v>148</v>
      </c>
      <c r="G23" s="18"/>
    </row>
    <row r="24" spans="2:7" hidden="1" outlineLevel="1">
      <c r="B24" s="116">
        <v>18</v>
      </c>
      <c r="C24" s="117" t="s">
        <v>531</v>
      </c>
      <c r="D24" s="120">
        <v>432</v>
      </c>
      <c r="E24" s="120">
        <v>230</v>
      </c>
      <c r="F24" s="120">
        <v>172</v>
      </c>
      <c r="G24" s="18"/>
    </row>
    <row r="25" spans="2:7" hidden="1" outlineLevel="1">
      <c r="B25" s="116">
        <v>19</v>
      </c>
      <c r="C25" s="117" t="s">
        <v>532</v>
      </c>
      <c r="D25" s="120">
        <v>18</v>
      </c>
      <c r="E25" s="120">
        <v>18</v>
      </c>
      <c r="F25" s="120">
        <v>18</v>
      </c>
      <c r="G25" s="18"/>
    </row>
    <row r="26" spans="2:7" hidden="1" outlineLevel="1">
      <c r="B26" s="116">
        <v>20</v>
      </c>
      <c r="C26" s="117" t="s">
        <v>533</v>
      </c>
      <c r="D26" s="120">
        <v>360</v>
      </c>
      <c r="E26" s="120">
        <v>269</v>
      </c>
      <c r="F26" s="120">
        <v>230</v>
      </c>
      <c r="G26" s="18"/>
    </row>
    <row r="27" spans="2:7" hidden="1" outlineLevel="1">
      <c r="B27" s="116">
        <v>21</v>
      </c>
      <c r="C27" s="117" t="s">
        <v>534</v>
      </c>
      <c r="D27" s="120">
        <v>87</v>
      </c>
      <c r="E27" s="120">
        <v>48</v>
      </c>
      <c r="F27" s="120">
        <v>50</v>
      </c>
      <c r="G27" s="18"/>
    </row>
    <row r="28" spans="2:7" hidden="1" outlineLevel="1">
      <c r="B28" s="116">
        <v>22</v>
      </c>
      <c r="C28" s="117" t="s">
        <v>535</v>
      </c>
      <c r="D28" s="120">
        <v>513</v>
      </c>
      <c r="E28" s="120">
        <v>359</v>
      </c>
      <c r="F28" s="120">
        <v>327</v>
      </c>
      <c r="G28" s="18"/>
    </row>
    <row r="29" spans="2:7" hidden="1" outlineLevel="1">
      <c r="B29" s="116">
        <v>23</v>
      </c>
      <c r="C29" s="117" t="s">
        <v>536</v>
      </c>
      <c r="D29" s="120">
        <v>1171</v>
      </c>
      <c r="E29" s="120">
        <v>799</v>
      </c>
      <c r="F29" s="120">
        <v>714</v>
      </c>
      <c r="G29" s="18"/>
    </row>
    <row r="30" spans="2:7" hidden="1" outlineLevel="1">
      <c r="B30" s="116">
        <v>24</v>
      </c>
      <c r="C30" s="117" t="s">
        <v>537</v>
      </c>
      <c r="D30" s="120">
        <v>131</v>
      </c>
      <c r="E30" s="120">
        <v>94</v>
      </c>
      <c r="F30" s="120">
        <v>95</v>
      </c>
      <c r="G30" s="18"/>
    </row>
    <row r="31" spans="2:7" hidden="1" outlineLevel="1">
      <c r="B31" s="116">
        <v>25</v>
      </c>
      <c r="C31" s="117" t="s">
        <v>538</v>
      </c>
      <c r="D31" s="120">
        <v>2915</v>
      </c>
      <c r="E31" s="120">
        <v>1704</v>
      </c>
      <c r="F31" s="120">
        <v>1520</v>
      </c>
      <c r="G31" s="18"/>
    </row>
    <row r="32" spans="2:7" hidden="1" outlineLevel="1">
      <c r="B32" s="116">
        <v>26</v>
      </c>
      <c r="C32" s="117" t="s">
        <v>539</v>
      </c>
      <c r="D32" s="120">
        <v>98</v>
      </c>
      <c r="E32" s="120">
        <v>62</v>
      </c>
      <c r="F32" s="120">
        <v>55</v>
      </c>
      <c r="G32" s="18"/>
    </row>
    <row r="33" spans="2:9" hidden="1" outlineLevel="1">
      <c r="B33" s="116">
        <v>27</v>
      </c>
      <c r="C33" s="117" t="s">
        <v>540</v>
      </c>
      <c r="D33" s="120">
        <v>198</v>
      </c>
      <c r="E33" s="120">
        <v>130</v>
      </c>
      <c r="F33" s="120">
        <v>124</v>
      </c>
      <c r="G33" s="18"/>
    </row>
    <row r="34" spans="2:9" hidden="1" outlineLevel="1">
      <c r="B34" s="116">
        <v>28</v>
      </c>
      <c r="C34" s="117" t="s">
        <v>541</v>
      </c>
      <c r="D34" s="120">
        <v>545</v>
      </c>
      <c r="E34" s="120">
        <v>359</v>
      </c>
      <c r="F34" s="120">
        <v>332</v>
      </c>
      <c r="G34" s="18"/>
    </row>
    <row r="35" spans="2:9" hidden="1" outlineLevel="1">
      <c r="B35" s="116">
        <v>29</v>
      </c>
      <c r="C35" s="117" t="s">
        <v>542</v>
      </c>
      <c r="D35" s="120">
        <v>232</v>
      </c>
      <c r="E35" s="120">
        <v>169</v>
      </c>
      <c r="F35" s="120">
        <v>169</v>
      </c>
      <c r="G35" s="18"/>
    </row>
    <row r="36" spans="2:9" hidden="1" outlineLevel="1">
      <c r="B36" s="116">
        <v>30</v>
      </c>
      <c r="C36" s="117" t="s">
        <v>543</v>
      </c>
      <c r="D36" s="120">
        <v>79</v>
      </c>
      <c r="E36" s="120">
        <v>44</v>
      </c>
      <c r="F36" s="120">
        <v>52</v>
      </c>
      <c r="G36" s="18"/>
    </row>
    <row r="37" spans="2:9" hidden="1" outlineLevel="1">
      <c r="B37" s="116">
        <v>31</v>
      </c>
      <c r="C37" s="117" t="s">
        <v>544</v>
      </c>
      <c r="D37" s="120">
        <v>793</v>
      </c>
      <c r="E37" s="120">
        <v>457</v>
      </c>
      <c r="F37" s="120">
        <v>306</v>
      </c>
      <c r="G37" s="18"/>
    </row>
    <row r="38" spans="2:9" hidden="1" outlineLevel="1">
      <c r="B38" s="116">
        <v>32</v>
      </c>
      <c r="C38" s="117" t="s">
        <v>545</v>
      </c>
      <c r="D38" s="120">
        <v>396</v>
      </c>
      <c r="E38" s="120">
        <v>222</v>
      </c>
      <c r="F38" s="120">
        <v>178</v>
      </c>
      <c r="G38" s="18"/>
    </row>
    <row r="39" spans="2:9" hidden="1" outlineLevel="1">
      <c r="B39" s="116">
        <v>33</v>
      </c>
      <c r="C39" s="117" t="s">
        <v>546</v>
      </c>
      <c r="D39" s="120">
        <v>711</v>
      </c>
      <c r="E39" s="120">
        <v>510</v>
      </c>
      <c r="F39" s="120">
        <v>457</v>
      </c>
      <c r="G39" s="18"/>
    </row>
    <row r="40" spans="2:9" ht="15" customHeight="1" collapsed="1">
      <c r="B40" s="7" t="s">
        <v>2</v>
      </c>
      <c r="C40" s="8" t="s">
        <v>28</v>
      </c>
      <c r="D40" s="18">
        <v>307</v>
      </c>
      <c r="E40" s="18">
        <v>259</v>
      </c>
      <c r="F40" s="18">
        <v>222</v>
      </c>
      <c r="H40" s="63"/>
      <c r="I40" s="18"/>
    </row>
    <row r="41" spans="2:9" ht="15" customHeight="1">
      <c r="B41" s="7" t="s">
        <v>3</v>
      </c>
      <c r="C41" s="8" t="s">
        <v>27</v>
      </c>
      <c r="D41" s="18">
        <v>870</v>
      </c>
      <c r="E41" s="18">
        <v>763</v>
      </c>
      <c r="F41" s="18">
        <v>745</v>
      </c>
      <c r="H41" s="63"/>
      <c r="I41" s="18"/>
    </row>
    <row r="42" spans="2:9" ht="15" customHeight="1">
      <c r="B42" s="7" t="s">
        <v>4</v>
      </c>
      <c r="C42" s="8" t="s">
        <v>23</v>
      </c>
      <c r="D42" s="18">
        <v>10684</v>
      </c>
      <c r="E42" s="18">
        <v>5450</v>
      </c>
      <c r="F42" s="18">
        <v>5823</v>
      </c>
      <c r="H42" s="63"/>
      <c r="I42" s="18"/>
    </row>
    <row r="43" spans="2:9" ht="15" customHeight="1">
      <c r="B43" s="7" t="s">
        <v>5</v>
      </c>
      <c r="C43" s="9" t="s">
        <v>455</v>
      </c>
      <c r="D43" s="18">
        <v>36386</v>
      </c>
      <c r="E43" s="18">
        <v>19453</v>
      </c>
      <c r="F43" s="18">
        <v>14618</v>
      </c>
      <c r="H43" s="63"/>
      <c r="I43" s="18"/>
    </row>
    <row r="44" spans="2:9" ht="15" customHeight="1">
      <c r="B44" s="7" t="s">
        <v>6</v>
      </c>
      <c r="C44" s="9" t="s">
        <v>24</v>
      </c>
      <c r="D44" s="18">
        <v>4088</v>
      </c>
      <c r="E44" s="18">
        <v>2596</v>
      </c>
      <c r="F44" s="18">
        <v>2214</v>
      </c>
      <c r="H44" s="63"/>
      <c r="I44" s="18"/>
    </row>
    <row r="45" spans="2:9" ht="15" customHeight="1">
      <c r="B45" s="7" t="s">
        <v>7</v>
      </c>
      <c r="C45" s="9" t="s">
        <v>31</v>
      </c>
      <c r="D45" s="18">
        <v>13845</v>
      </c>
      <c r="E45" s="18">
        <v>6899</v>
      </c>
      <c r="F45" s="18">
        <v>5265</v>
      </c>
      <c r="H45" s="63"/>
      <c r="I45" s="18"/>
    </row>
    <row r="46" spans="2:9" ht="15" customHeight="1">
      <c r="B46" s="7" t="s">
        <v>8</v>
      </c>
      <c r="C46" s="9" t="s">
        <v>456</v>
      </c>
      <c r="D46" s="18">
        <v>2298</v>
      </c>
      <c r="E46" s="18">
        <v>1064</v>
      </c>
      <c r="F46" s="18">
        <v>997</v>
      </c>
      <c r="H46" s="63"/>
      <c r="I46" s="18"/>
    </row>
    <row r="47" spans="2:9" ht="15" customHeight="1">
      <c r="B47" s="7" t="s">
        <v>9</v>
      </c>
      <c r="C47" s="9" t="s">
        <v>29</v>
      </c>
      <c r="D47" s="18">
        <v>3138</v>
      </c>
      <c r="E47" s="18">
        <v>1737</v>
      </c>
      <c r="F47" s="18">
        <v>1349</v>
      </c>
      <c r="H47" s="63"/>
      <c r="I47" s="18"/>
    </row>
    <row r="48" spans="2:9" ht="15" customHeight="1">
      <c r="B48" s="7" t="s">
        <v>10</v>
      </c>
      <c r="C48" s="9" t="s">
        <v>30</v>
      </c>
      <c r="D48" s="18">
        <v>2204</v>
      </c>
      <c r="E48" s="18">
        <v>951</v>
      </c>
      <c r="F48" s="18">
        <v>703</v>
      </c>
      <c r="H48" s="63"/>
      <c r="I48" s="18"/>
    </row>
    <row r="49" spans="2:9" ht="15" customHeight="1">
      <c r="B49" s="7" t="s">
        <v>11</v>
      </c>
      <c r="C49" s="9" t="s">
        <v>32</v>
      </c>
      <c r="D49" s="18">
        <v>7743</v>
      </c>
      <c r="E49" s="18">
        <v>3776</v>
      </c>
      <c r="F49" s="18">
        <v>2803</v>
      </c>
      <c r="H49" s="63"/>
      <c r="I49" s="18"/>
    </row>
    <row r="50" spans="2:9" ht="15" customHeight="1">
      <c r="B50" s="7" t="s">
        <v>12</v>
      </c>
      <c r="C50" s="9" t="s">
        <v>457</v>
      </c>
      <c r="D50" s="18">
        <v>3441</v>
      </c>
      <c r="E50" s="18">
        <v>1724</v>
      </c>
      <c r="F50" s="18">
        <v>1503</v>
      </c>
      <c r="H50" s="63"/>
      <c r="I50" s="18"/>
    </row>
    <row r="51" spans="2:9" ht="15" customHeight="1">
      <c r="B51" s="7" t="s">
        <v>13</v>
      </c>
      <c r="C51" s="9" t="s">
        <v>33</v>
      </c>
      <c r="D51" s="18">
        <v>403</v>
      </c>
      <c r="E51" s="18">
        <v>177</v>
      </c>
      <c r="F51" s="18">
        <v>141</v>
      </c>
      <c r="H51" s="63"/>
      <c r="I51" s="18"/>
    </row>
    <row r="52" spans="2:9" ht="15" customHeight="1">
      <c r="B52" s="7" t="s">
        <v>14</v>
      </c>
      <c r="C52" s="9" t="s">
        <v>25</v>
      </c>
      <c r="D52" s="18">
        <v>1974</v>
      </c>
      <c r="E52" s="18">
        <v>918</v>
      </c>
      <c r="F52" s="18">
        <v>770</v>
      </c>
      <c r="H52" s="63"/>
      <c r="I52" s="18"/>
    </row>
    <row r="53" spans="2:9" ht="15" customHeight="1">
      <c r="B53" s="7" t="s">
        <v>15</v>
      </c>
      <c r="C53" s="9" t="s">
        <v>34</v>
      </c>
      <c r="D53" s="18">
        <v>9196</v>
      </c>
      <c r="E53" s="18">
        <v>4906</v>
      </c>
      <c r="F53" s="18">
        <v>3980</v>
      </c>
      <c r="H53" s="63"/>
      <c r="I53" s="18"/>
    </row>
    <row r="54" spans="2:9" ht="15" customHeight="1">
      <c r="B54" s="7" t="s">
        <v>16</v>
      </c>
      <c r="C54" s="9" t="s">
        <v>35</v>
      </c>
      <c r="D54" s="18">
        <v>1405</v>
      </c>
      <c r="E54" s="18">
        <v>629</v>
      </c>
      <c r="F54" s="18">
        <v>523</v>
      </c>
      <c r="H54" s="63"/>
      <c r="I54" s="18"/>
    </row>
    <row r="55" spans="2:9" ht="15" customHeight="1">
      <c r="B55" s="7" t="s">
        <v>17</v>
      </c>
      <c r="C55" s="9" t="s">
        <v>36</v>
      </c>
      <c r="D55" s="18">
        <v>4549</v>
      </c>
      <c r="E55" s="18">
        <v>2068</v>
      </c>
      <c r="F55" s="18">
        <v>1439</v>
      </c>
      <c r="H55" s="63"/>
      <c r="I55" s="18"/>
    </row>
    <row r="56" spans="2:9" ht="15" customHeight="1">
      <c r="B56" s="7" t="s">
        <v>18</v>
      </c>
      <c r="C56" s="9" t="s">
        <v>37</v>
      </c>
      <c r="D56" s="18">
        <v>7</v>
      </c>
      <c r="E56" s="18">
        <v>1</v>
      </c>
      <c r="F56" s="18">
        <v>2</v>
      </c>
      <c r="H56" s="63"/>
      <c r="I56" s="18"/>
    </row>
    <row r="57" spans="2:9" ht="3.75" customHeight="1">
      <c r="B57" s="17"/>
      <c r="C57" s="17"/>
      <c r="D57" s="17"/>
      <c r="E57" s="17"/>
      <c r="F57" s="17"/>
      <c r="H57" s="63"/>
      <c r="I57" s="18"/>
    </row>
    <row r="58" spans="2:9">
      <c r="C58" s="1"/>
      <c r="I58" s="18"/>
    </row>
    <row r="59" spans="2:9">
      <c r="C59" s="11"/>
    </row>
    <row r="60" spans="2:9">
      <c r="C60" s="11"/>
      <c r="I60" s="22"/>
    </row>
    <row r="61" spans="2:9">
      <c r="C61" s="11"/>
    </row>
    <row r="62" spans="2:9">
      <c r="C62" s="11"/>
    </row>
    <row r="63" spans="2:9">
      <c r="C63" s="11"/>
    </row>
    <row r="64" spans="2:9">
      <c r="C64" s="11"/>
    </row>
    <row r="65" spans="3:3">
      <c r="C65" s="11"/>
    </row>
    <row r="66" spans="3:3">
      <c r="C66" s="11"/>
    </row>
    <row r="67" spans="3:3">
      <c r="C67" s="11"/>
    </row>
    <row r="68" spans="3:3">
      <c r="C68" s="11"/>
    </row>
    <row r="69" spans="3:3">
      <c r="C69" s="11"/>
    </row>
    <row r="70" spans="3:3">
      <c r="C70" s="11"/>
    </row>
    <row r="71" spans="3:3">
      <c r="C71" s="11"/>
    </row>
    <row r="72" spans="3:3">
      <c r="C72" s="11"/>
    </row>
    <row r="73" spans="3:3">
      <c r="C73" s="11"/>
    </row>
    <row r="74" spans="3:3">
      <c r="C74" s="11"/>
    </row>
    <row r="75" spans="3:3">
      <c r="C75" s="11"/>
    </row>
    <row r="77" spans="3:3">
      <c r="C77" s="1"/>
    </row>
    <row r="78" spans="3:3">
      <c r="C78" s="3"/>
    </row>
    <row r="79" spans="3:3">
      <c r="C79" s="4"/>
    </row>
  </sheetData>
  <mergeCells count="7">
    <mergeCell ref="B3:F3"/>
    <mergeCell ref="B5:F5"/>
    <mergeCell ref="B6:F6"/>
    <mergeCell ref="B8:C10"/>
    <mergeCell ref="D8:D10"/>
    <mergeCell ref="E8:E10"/>
    <mergeCell ref="F8:F10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D3D3F5"/>
  </sheetPr>
  <dimension ref="B2:G32"/>
  <sheetViews>
    <sheetView showGridLines="0" zoomScaleNormal="100" workbookViewId="0"/>
  </sheetViews>
  <sheetFormatPr defaultColWidth="9.140625" defaultRowHeight="14.25"/>
  <cols>
    <col min="1" max="1" width="9.140625" style="15"/>
    <col min="2" max="2" width="20.7109375" style="15" customWidth="1"/>
    <col min="3" max="5" width="16.7109375" style="15" customWidth="1"/>
    <col min="6" max="16384" width="9.140625" style="15"/>
  </cols>
  <sheetData>
    <row r="2" spans="2:7" ht="15">
      <c r="B2" s="14"/>
      <c r="C2" s="14"/>
      <c r="D2" s="14"/>
      <c r="E2" s="14" t="s">
        <v>108</v>
      </c>
    </row>
    <row r="3" spans="2:7" ht="34.5" customHeight="1">
      <c r="B3" s="145" t="s">
        <v>107</v>
      </c>
      <c r="C3" s="145"/>
      <c r="D3" s="145"/>
      <c r="E3" s="145"/>
    </row>
    <row r="4" spans="2:7" ht="3.75" customHeight="1"/>
    <row r="5" spans="2:7">
      <c r="B5" s="147">
        <v>2023</v>
      </c>
      <c r="C5" s="147"/>
      <c r="D5" s="147"/>
      <c r="E5" s="147"/>
    </row>
    <row r="6" spans="2:7" ht="15" customHeight="1">
      <c r="B6" s="146" t="s">
        <v>40</v>
      </c>
      <c r="C6" s="146"/>
      <c r="D6" s="146"/>
      <c r="E6" s="146"/>
    </row>
    <row r="7" spans="2:7" ht="3" customHeight="1"/>
    <row r="8" spans="2:7" ht="19.5" customHeight="1">
      <c r="B8" s="157" t="s">
        <v>42</v>
      </c>
      <c r="C8" s="158" t="s">
        <v>104</v>
      </c>
      <c r="D8" s="158" t="s">
        <v>105</v>
      </c>
      <c r="E8" s="159" t="s">
        <v>106</v>
      </c>
    </row>
    <row r="9" spans="2:7" ht="3.75" customHeight="1">
      <c r="B9" s="157"/>
      <c r="C9" s="158"/>
      <c r="D9" s="158"/>
      <c r="E9" s="159"/>
    </row>
    <row r="10" spans="2:7" s="16" customFormat="1" ht="29.25" customHeight="1">
      <c r="B10" s="157"/>
      <c r="C10" s="158"/>
      <c r="D10" s="158"/>
      <c r="E10" s="159"/>
    </row>
    <row r="11" spans="2:7" ht="3.75" customHeight="1">
      <c r="B11" s="24"/>
      <c r="C11" s="17"/>
      <c r="D11" s="17"/>
      <c r="E11" s="17"/>
    </row>
    <row r="12" spans="2:7" ht="22.5" customHeight="1">
      <c r="B12" s="5" t="s">
        <v>19</v>
      </c>
      <c r="C12" s="6">
        <v>122758</v>
      </c>
      <c r="D12" s="6">
        <v>65234</v>
      </c>
      <c r="E12" s="6">
        <v>53119</v>
      </c>
      <c r="G12" s="64"/>
    </row>
    <row r="13" spans="2:7" ht="22.5" customHeight="1">
      <c r="B13" s="11" t="s">
        <v>43</v>
      </c>
      <c r="C13" s="18">
        <v>9025</v>
      </c>
      <c r="D13" s="18">
        <v>6006</v>
      </c>
      <c r="E13" s="18">
        <v>4707</v>
      </c>
      <c r="G13" s="64"/>
    </row>
    <row r="14" spans="2:7" ht="22.5" customHeight="1">
      <c r="B14" s="11" t="s">
        <v>44</v>
      </c>
      <c r="C14" s="18">
        <v>2149</v>
      </c>
      <c r="D14" s="18">
        <v>655</v>
      </c>
      <c r="E14" s="18">
        <v>482</v>
      </c>
      <c r="G14" s="64"/>
    </row>
    <row r="15" spans="2:7" ht="22.5" customHeight="1">
      <c r="B15" s="11" t="s">
        <v>46</v>
      </c>
      <c r="C15" s="18">
        <v>11578</v>
      </c>
      <c r="D15" s="18">
        <v>7323</v>
      </c>
      <c r="E15" s="18">
        <v>6414</v>
      </c>
      <c r="G15" s="64"/>
    </row>
    <row r="16" spans="2:7" ht="22.5" customHeight="1">
      <c r="B16" s="11" t="s">
        <v>45</v>
      </c>
      <c r="C16" s="18">
        <v>1921</v>
      </c>
      <c r="D16" s="18">
        <v>1704</v>
      </c>
      <c r="E16" s="18">
        <v>1432</v>
      </c>
      <c r="G16" s="64"/>
    </row>
    <row r="17" spans="2:7" ht="22.5" customHeight="1">
      <c r="B17" s="11" t="s">
        <v>47</v>
      </c>
      <c r="C17" s="18">
        <v>3009</v>
      </c>
      <c r="D17" s="18">
        <v>1499</v>
      </c>
      <c r="E17" s="18">
        <v>799</v>
      </c>
      <c r="G17" s="64"/>
    </row>
    <row r="18" spans="2:7" ht="22.5" customHeight="1">
      <c r="B18" s="11" t="s">
        <v>48</v>
      </c>
      <c r="C18" s="18">
        <v>5801</v>
      </c>
      <c r="D18" s="18">
        <v>3565</v>
      </c>
      <c r="E18" s="18">
        <v>2577</v>
      </c>
      <c r="G18" s="64"/>
    </row>
    <row r="19" spans="2:7" ht="22.5" customHeight="1">
      <c r="B19" s="11" t="s">
        <v>49</v>
      </c>
      <c r="C19" s="18">
        <v>2134</v>
      </c>
      <c r="D19" s="18">
        <v>872</v>
      </c>
      <c r="E19" s="18">
        <v>574</v>
      </c>
      <c r="G19" s="64"/>
    </row>
    <row r="20" spans="2:7" ht="22.5" customHeight="1">
      <c r="B20" s="11" t="s">
        <v>50</v>
      </c>
      <c r="C20" s="18">
        <v>7442</v>
      </c>
      <c r="D20" s="18">
        <v>3713</v>
      </c>
      <c r="E20" s="18">
        <v>3153</v>
      </c>
      <c r="G20" s="64"/>
    </row>
    <row r="21" spans="2:7" ht="22.5" customHeight="1">
      <c r="B21" s="11" t="s">
        <v>51</v>
      </c>
      <c r="C21" s="18">
        <v>2487</v>
      </c>
      <c r="D21" s="18">
        <v>1635</v>
      </c>
      <c r="E21" s="18">
        <v>920</v>
      </c>
      <c r="G21" s="64"/>
    </row>
    <row r="22" spans="2:7" ht="22.5" customHeight="1">
      <c r="B22" s="11" t="s">
        <v>52</v>
      </c>
      <c r="C22" s="18">
        <v>7478</v>
      </c>
      <c r="D22" s="18">
        <v>4387</v>
      </c>
      <c r="E22" s="18">
        <v>3170</v>
      </c>
      <c r="G22" s="64"/>
    </row>
    <row r="23" spans="2:7" ht="22.5" customHeight="1">
      <c r="B23" s="11" t="s">
        <v>53</v>
      </c>
      <c r="C23" s="18">
        <v>26816</v>
      </c>
      <c r="D23" s="18">
        <v>9959</v>
      </c>
      <c r="E23" s="18">
        <v>9864</v>
      </c>
      <c r="G23" s="64"/>
    </row>
    <row r="24" spans="2:7" ht="22.5" customHeight="1">
      <c r="B24" s="11" t="s">
        <v>54</v>
      </c>
      <c r="C24" s="18">
        <v>1438</v>
      </c>
      <c r="D24" s="18">
        <v>423</v>
      </c>
      <c r="E24" s="18">
        <v>297</v>
      </c>
      <c r="G24" s="64"/>
    </row>
    <row r="25" spans="2:7" ht="22.5" customHeight="1">
      <c r="B25" s="11" t="s">
        <v>55</v>
      </c>
      <c r="C25" s="18">
        <v>17284</v>
      </c>
      <c r="D25" s="18">
        <v>9368</v>
      </c>
      <c r="E25" s="18">
        <v>7802</v>
      </c>
      <c r="G25" s="64"/>
    </row>
    <row r="26" spans="2:7" ht="22.5" customHeight="1">
      <c r="B26" s="11" t="s">
        <v>56</v>
      </c>
      <c r="C26" s="18">
        <v>5980</v>
      </c>
      <c r="D26" s="18">
        <v>4196</v>
      </c>
      <c r="E26" s="18">
        <v>2313</v>
      </c>
      <c r="G26" s="64"/>
    </row>
    <row r="27" spans="2:7" ht="22.5" customHeight="1">
      <c r="B27" s="11" t="s">
        <v>57</v>
      </c>
      <c r="C27" s="18">
        <v>6813</v>
      </c>
      <c r="D27" s="18">
        <v>2671</v>
      </c>
      <c r="E27" s="18">
        <v>2646</v>
      </c>
      <c r="G27" s="64"/>
    </row>
    <row r="28" spans="2:7" ht="22.5" customHeight="1">
      <c r="B28" s="11" t="s">
        <v>58</v>
      </c>
      <c r="C28" s="18">
        <v>3805</v>
      </c>
      <c r="D28" s="18">
        <v>1406</v>
      </c>
      <c r="E28" s="18">
        <v>2451</v>
      </c>
      <c r="G28" s="64"/>
    </row>
    <row r="29" spans="2:7" ht="22.5" customHeight="1">
      <c r="B29" s="11" t="s">
        <v>59</v>
      </c>
      <c r="C29" s="18">
        <v>2072</v>
      </c>
      <c r="D29" s="18">
        <v>1546</v>
      </c>
      <c r="E29" s="18">
        <v>910</v>
      </c>
      <c r="G29" s="64"/>
    </row>
    <row r="30" spans="2:7" ht="22.5" customHeight="1">
      <c r="B30" s="11" t="s">
        <v>60</v>
      </c>
      <c r="C30" s="18">
        <v>5526</v>
      </c>
      <c r="D30" s="18">
        <v>4306</v>
      </c>
      <c r="E30" s="18">
        <v>2608</v>
      </c>
      <c r="G30" s="64"/>
    </row>
    <row r="31" spans="2:7" ht="3.75" customHeight="1">
      <c r="B31" s="12"/>
      <c r="C31" s="17"/>
      <c r="D31" s="17"/>
      <c r="E31" s="17"/>
      <c r="G31" s="64"/>
    </row>
    <row r="32" spans="2:7">
      <c r="G32" s="64"/>
    </row>
  </sheetData>
  <mergeCells count="7">
    <mergeCell ref="B3:E3"/>
    <mergeCell ref="B5:E5"/>
    <mergeCell ref="B6:E6"/>
    <mergeCell ref="D8:D10"/>
    <mergeCell ref="E8:E10"/>
    <mergeCell ref="C8:C10"/>
    <mergeCell ref="B8:B10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D3D3F5"/>
  </sheetPr>
  <dimension ref="B2:J79"/>
  <sheetViews>
    <sheetView showGridLines="0" zoomScaleNormal="100" workbookViewId="0"/>
  </sheetViews>
  <sheetFormatPr defaultColWidth="9.140625" defaultRowHeight="14.25" outlineLevelRow="1"/>
  <cols>
    <col min="1" max="1" width="9.140625" style="15"/>
    <col min="2" max="2" width="2.42578125" style="15" customWidth="1"/>
    <col min="3" max="3" width="59.5703125" style="15" customWidth="1"/>
    <col min="4" max="5" width="13" style="15" customWidth="1"/>
    <col min="6" max="6" width="13.5703125" style="15" customWidth="1"/>
    <col min="7" max="7" width="16.5703125" style="15" customWidth="1"/>
    <col min="8" max="16384" width="9.140625" style="15"/>
  </cols>
  <sheetData>
    <row r="2" spans="2:10" ht="15">
      <c r="G2" s="14" t="s">
        <v>113</v>
      </c>
    </row>
    <row r="3" spans="2:10" ht="37.5" customHeight="1">
      <c r="B3" s="145" t="s">
        <v>110</v>
      </c>
      <c r="C3" s="145"/>
      <c r="D3" s="145"/>
      <c r="E3" s="145"/>
      <c r="F3" s="145"/>
      <c r="G3" s="145"/>
    </row>
    <row r="4" spans="2:10" ht="3" customHeight="1"/>
    <row r="5" spans="2:10">
      <c r="B5" s="147">
        <v>2023</v>
      </c>
      <c r="C5" s="147"/>
      <c r="D5" s="147"/>
      <c r="E5" s="147"/>
      <c r="F5" s="147"/>
      <c r="G5" s="147"/>
    </row>
    <row r="6" spans="2:10" ht="15" customHeight="1">
      <c r="B6" s="146" t="s">
        <v>40</v>
      </c>
      <c r="C6" s="146"/>
      <c r="D6" s="146"/>
      <c r="E6" s="146"/>
      <c r="F6" s="146"/>
      <c r="G6" s="146"/>
    </row>
    <row r="7" spans="2:10" ht="3" customHeight="1"/>
    <row r="8" spans="2:10" ht="26.25" customHeight="1">
      <c r="B8" s="144" t="s">
        <v>38</v>
      </c>
      <c r="C8" s="144"/>
      <c r="D8" s="162" t="s">
        <v>109</v>
      </c>
      <c r="E8" s="159"/>
      <c r="F8" s="159"/>
      <c r="G8" s="163"/>
    </row>
    <row r="9" spans="2:10" ht="3.75" customHeight="1">
      <c r="B9" s="144"/>
      <c r="C9" s="144"/>
      <c r="D9" s="94"/>
      <c r="E9" s="25"/>
      <c r="F9" s="25"/>
      <c r="G9" s="95"/>
    </row>
    <row r="10" spans="2:10" s="16" customFormat="1" ht="29.25" customHeight="1">
      <c r="B10" s="144"/>
      <c r="C10" s="144"/>
      <c r="D10" s="89" t="s">
        <v>463</v>
      </c>
      <c r="E10" s="93" t="s">
        <v>467</v>
      </c>
      <c r="F10" s="21" t="s">
        <v>465</v>
      </c>
      <c r="G10" s="93" t="s">
        <v>468</v>
      </c>
    </row>
    <row r="11" spans="2:10" ht="3.75" customHeight="1">
      <c r="B11" s="17"/>
      <c r="C11" s="17"/>
      <c r="D11" s="17"/>
      <c r="E11" s="17"/>
      <c r="F11" s="17"/>
      <c r="G11" s="17"/>
    </row>
    <row r="12" spans="2:10" ht="13.5" customHeight="1">
      <c r="C12" s="5" t="s">
        <v>19</v>
      </c>
      <c r="D12" s="6">
        <v>654051.99999998347</v>
      </c>
      <c r="E12" s="6">
        <v>2883631.0000000629</v>
      </c>
      <c r="F12" s="31">
        <f>+D12/'Q1'!D10</f>
        <v>2.1776255114848411</v>
      </c>
      <c r="G12" s="31">
        <f>+E12/D12</f>
        <v>4.4088711600914543</v>
      </c>
      <c r="H12" s="52"/>
      <c r="I12" s="66"/>
      <c r="J12" s="6"/>
    </row>
    <row r="13" spans="2:10" ht="13.5" customHeight="1">
      <c r="B13" s="7" t="s">
        <v>20</v>
      </c>
      <c r="C13" s="8" t="s">
        <v>26</v>
      </c>
      <c r="D13" s="18">
        <v>15586.000000000005</v>
      </c>
      <c r="E13" s="18">
        <v>51927.000000000109</v>
      </c>
      <c r="F13" s="47">
        <f>+D13/'Q1'!D11</f>
        <v>1.2541036369488257</v>
      </c>
      <c r="G13" s="47">
        <f t="shared" ref="G13:G56" si="0">+E13/D13</f>
        <v>3.3316437828820793</v>
      </c>
      <c r="H13" s="52"/>
      <c r="I13" s="66"/>
      <c r="J13" s="103"/>
    </row>
    <row r="14" spans="2:10" ht="13.5" customHeight="1">
      <c r="B14" s="7" t="s">
        <v>0</v>
      </c>
      <c r="C14" s="8" t="s">
        <v>21</v>
      </c>
      <c r="D14" s="18">
        <v>2511.9999999999991</v>
      </c>
      <c r="E14" s="18">
        <v>12884.000000000004</v>
      </c>
      <c r="F14" s="47">
        <f>+D14/'Q1'!D12</f>
        <v>4.0063795853269522</v>
      </c>
      <c r="G14" s="47">
        <f t="shared" si="0"/>
        <v>5.1289808917197481</v>
      </c>
      <c r="H14" s="52"/>
      <c r="I14" s="66"/>
    </row>
    <row r="15" spans="2:10" ht="13.5" customHeight="1">
      <c r="B15" s="7" t="s">
        <v>1</v>
      </c>
      <c r="C15" s="8" t="s">
        <v>22</v>
      </c>
      <c r="D15" s="18">
        <f>+SUM(D16:D39)</f>
        <v>125026.99999999997</v>
      </c>
      <c r="E15" s="18">
        <f>+SUM(E16:E39)</f>
        <v>734134</v>
      </c>
      <c r="F15" s="47">
        <f>+D15/'Q1'!D13</f>
        <v>4.2374851720047442</v>
      </c>
      <c r="G15" s="47">
        <f t="shared" si="0"/>
        <v>5.8718036904028743</v>
      </c>
      <c r="H15" s="52"/>
      <c r="I15" s="66"/>
    </row>
    <row r="16" spans="2:10" ht="13.5" hidden="1" customHeight="1" outlineLevel="1">
      <c r="B16" s="116">
        <v>10</v>
      </c>
      <c r="C16" s="117" t="s">
        <v>523</v>
      </c>
      <c r="D16" s="120">
        <v>16672.999999999996</v>
      </c>
      <c r="E16" s="120">
        <v>78646.000000000116</v>
      </c>
      <c r="F16" s="122">
        <f>+D16/'Q1'!D14</f>
        <v>757.86363636363615</v>
      </c>
      <c r="G16" s="122">
        <f t="shared" si="0"/>
        <v>4.7169675523301224</v>
      </c>
    </row>
    <row r="17" spans="2:7" ht="13.5" hidden="1" customHeight="1" outlineLevel="1">
      <c r="B17" s="116">
        <v>11</v>
      </c>
      <c r="C17" s="117" t="s">
        <v>524</v>
      </c>
      <c r="D17" s="120">
        <v>2479.0000000000036</v>
      </c>
      <c r="E17" s="120">
        <v>10527.999999999993</v>
      </c>
      <c r="F17" s="122">
        <f>+D17/'Q1'!D15</f>
        <v>0.50283975659229285</v>
      </c>
      <c r="G17" s="122">
        <f t="shared" si="0"/>
        <v>4.2468737394110434</v>
      </c>
    </row>
    <row r="18" spans="2:7" ht="13.5" hidden="1" customHeight="1" outlineLevel="1">
      <c r="B18" s="116">
        <v>12</v>
      </c>
      <c r="C18" s="117" t="s">
        <v>525</v>
      </c>
      <c r="D18" s="120">
        <v>162</v>
      </c>
      <c r="E18" s="120">
        <v>1483</v>
      </c>
      <c r="F18" s="122">
        <f>+D18/'Q1'!D16</f>
        <v>0.20716112531969311</v>
      </c>
      <c r="G18" s="122">
        <f t="shared" si="0"/>
        <v>9.1543209876543212</v>
      </c>
    </row>
    <row r="19" spans="2:7" ht="13.5" hidden="1" customHeight="1" outlineLevel="1">
      <c r="B19" s="116">
        <v>13</v>
      </c>
      <c r="C19" s="117" t="s">
        <v>526</v>
      </c>
      <c r="D19" s="120">
        <v>7863.9999999999864</v>
      </c>
      <c r="E19" s="120">
        <v>34488.000000000065</v>
      </c>
      <c r="F19" s="122">
        <f>+D19/'Q1'!D17</f>
        <v>7863.9999999999864</v>
      </c>
      <c r="G19" s="122">
        <f t="shared" si="0"/>
        <v>4.3855544252289071</v>
      </c>
    </row>
    <row r="20" spans="2:7" ht="13.5" hidden="1" customHeight="1" outlineLevel="1">
      <c r="B20" s="116">
        <v>14</v>
      </c>
      <c r="C20" s="117" t="s">
        <v>527</v>
      </c>
      <c r="D20" s="120">
        <v>4728.9999999999973</v>
      </c>
      <c r="E20" s="120">
        <v>46268.999999999971</v>
      </c>
      <c r="F20" s="122">
        <f>+D20/'Q1'!D18</f>
        <v>3.3754461099214828</v>
      </c>
      <c r="G20" s="122">
        <f t="shared" si="0"/>
        <v>9.784098117995347</v>
      </c>
    </row>
    <row r="21" spans="2:7" ht="13.5" hidden="1" customHeight="1" outlineLevel="1">
      <c r="B21" s="116">
        <v>15</v>
      </c>
      <c r="C21" s="117" t="s">
        <v>528</v>
      </c>
      <c r="D21" s="120">
        <v>3216.9999999999977</v>
      </c>
      <c r="E21" s="120">
        <v>27376.999999999953</v>
      </c>
      <c r="F21" s="122">
        <f>+D21/'Q1'!D19</f>
        <v>1.1119944694089172</v>
      </c>
      <c r="G21" s="122">
        <f t="shared" si="0"/>
        <v>8.5101025800435099</v>
      </c>
    </row>
    <row r="22" spans="2:7" ht="13.5" hidden="1" customHeight="1" outlineLevel="1">
      <c r="B22" s="116">
        <v>16</v>
      </c>
      <c r="C22" s="117" t="s">
        <v>529</v>
      </c>
      <c r="D22" s="120">
        <v>5083.0000000000118</v>
      </c>
      <c r="E22" s="120">
        <v>20486.999999999989</v>
      </c>
      <c r="F22" s="122">
        <f>+D22/'Q1'!D20</f>
        <v>3.8507575757575849</v>
      </c>
      <c r="G22" s="122">
        <f t="shared" si="0"/>
        <v>4.0304938028723081</v>
      </c>
    </row>
    <row r="23" spans="2:7" ht="13.5" hidden="1" customHeight="1" outlineLevel="1">
      <c r="B23" s="116">
        <v>17</v>
      </c>
      <c r="C23" s="117" t="s">
        <v>530</v>
      </c>
      <c r="D23" s="120">
        <v>6136.9999999999991</v>
      </c>
      <c r="E23" s="120">
        <v>17131.000000000011</v>
      </c>
      <c r="F23" s="122">
        <f>+D23/'Q1'!D21</f>
        <v>3.2147721320062854</v>
      </c>
      <c r="G23" s="122">
        <f t="shared" si="0"/>
        <v>2.7914290369887591</v>
      </c>
    </row>
    <row r="24" spans="2:7" ht="13.5" hidden="1" customHeight="1" outlineLevel="1">
      <c r="B24" s="116">
        <v>18</v>
      </c>
      <c r="C24" s="117" t="s">
        <v>531</v>
      </c>
      <c r="D24" s="120">
        <v>2131.9999999999977</v>
      </c>
      <c r="E24" s="120">
        <v>7222.0000000000018</v>
      </c>
      <c r="F24" s="122">
        <f>+D24/'Q1'!D22</f>
        <v>6.2157434402332292</v>
      </c>
      <c r="G24" s="122">
        <f t="shared" si="0"/>
        <v>3.3874296435272089</v>
      </c>
    </row>
    <row r="25" spans="2:7" ht="13.5" hidden="1" customHeight="1" outlineLevel="1">
      <c r="B25" s="116">
        <v>19</v>
      </c>
      <c r="C25" s="117" t="s">
        <v>532</v>
      </c>
      <c r="D25" s="120">
        <v>1278.0000000000005</v>
      </c>
      <c r="E25" s="120">
        <v>23208</v>
      </c>
      <c r="F25" s="122">
        <f>+D25/'Q1'!D23</f>
        <v>1.2603550295857993</v>
      </c>
      <c r="G25" s="122">
        <f t="shared" si="0"/>
        <v>18.159624413145533</v>
      </c>
    </row>
    <row r="26" spans="2:7" ht="13.5" hidden="1" customHeight="1" outlineLevel="1">
      <c r="B26" s="116">
        <v>20</v>
      </c>
      <c r="C26" s="117" t="s">
        <v>533</v>
      </c>
      <c r="D26" s="120">
        <v>5991.0000000000036</v>
      </c>
      <c r="E26" s="120">
        <v>14512.999999999993</v>
      </c>
      <c r="F26" s="122">
        <f>+D26/'Q1'!D24</f>
        <v>272.31818181818198</v>
      </c>
      <c r="G26" s="122">
        <f t="shared" si="0"/>
        <v>2.422467033884157</v>
      </c>
    </row>
    <row r="27" spans="2:7" ht="13.5" hidden="1" customHeight="1" outlineLevel="1">
      <c r="B27" s="116">
        <v>21</v>
      </c>
      <c r="C27" s="117" t="s">
        <v>534</v>
      </c>
      <c r="D27" s="120">
        <v>2329.0000000000018</v>
      </c>
      <c r="E27" s="120">
        <v>18968</v>
      </c>
      <c r="F27" s="122">
        <f>+D27/'Q1'!D25</f>
        <v>3.5941358024691388</v>
      </c>
      <c r="G27" s="122">
        <f t="shared" si="0"/>
        <v>8.1442679261485544</v>
      </c>
    </row>
    <row r="28" spans="2:7" ht="13.5" hidden="1" customHeight="1" outlineLevel="1">
      <c r="B28" s="116">
        <v>22</v>
      </c>
      <c r="C28" s="117" t="s">
        <v>535</v>
      </c>
      <c r="D28" s="120">
        <v>5075</v>
      </c>
      <c r="E28" s="120">
        <v>35838.000000000007</v>
      </c>
      <c r="F28" s="122">
        <f>+D28/'Q1'!D26</f>
        <v>39.960629921259844</v>
      </c>
      <c r="G28" s="122">
        <f t="shared" si="0"/>
        <v>7.0616748768472917</v>
      </c>
    </row>
    <row r="29" spans="2:7" ht="13.5" hidden="1" customHeight="1" outlineLevel="1">
      <c r="B29" s="116">
        <v>23</v>
      </c>
      <c r="C29" s="117" t="s">
        <v>536</v>
      </c>
      <c r="D29" s="120">
        <v>10418.000000000022</v>
      </c>
      <c r="E29" s="120">
        <v>57632.999999999905</v>
      </c>
      <c r="F29" s="122">
        <f>+D29/'Q1'!D27</f>
        <v>13.271337579617862</v>
      </c>
      <c r="G29" s="122">
        <f t="shared" si="0"/>
        <v>5.5320598963332488</v>
      </c>
    </row>
    <row r="30" spans="2:7" ht="13.5" hidden="1" customHeight="1" outlineLevel="1">
      <c r="B30" s="116">
        <v>24</v>
      </c>
      <c r="C30" s="117" t="s">
        <v>537</v>
      </c>
      <c r="D30" s="120">
        <v>1909.000000000002</v>
      </c>
      <c r="E30" s="120">
        <v>32121.000000000015</v>
      </c>
      <c r="F30" s="122">
        <f>+D30/'Q1'!D28</f>
        <v>0.92940603700097468</v>
      </c>
      <c r="G30" s="122">
        <f t="shared" si="0"/>
        <v>16.826086956521728</v>
      </c>
    </row>
    <row r="31" spans="2:7" ht="13.5" hidden="1" customHeight="1" outlineLevel="1">
      <c r="B31" s="116">
        <v>25</v>
      </c>
      <c r="C31" s="117" t="s">
        <v>538</v>
      </c>
      <c r="D31" s="120">
        <v>18010.99999999996</v>
      </c>
      <c r="E31" s="120">
        <v>74687.999999999956</v>
      </c>
      <c r="F31" s="122">
        <f>+D31/'Q1'!D29</f>
        <v>79.343612334801591</v>
      </c>
      <c r="G31" s="122">
        <f t="shared" si="0"/>
        <v>4.1467991782799469</v>
      </c>
    </row>
    <row r="32" spans="2:7" ht="13.5" hidden="1" customHeight="1" outlineLevel="1">
      <c r="B32" s="116">
        <v>26</v>
      </c>
      <c r="C32" s="117" t="s">
        <v>539</v>
      </c>
      <c r="D32" s="120">
        <v>1722.9999999999998</v>
      </c>
      <c r="E32" s="120">
        <v>21640.000000000011</v>
      </c>
      <c r="F32" s="122">
        <f>+D32/'Q1'!D30</f>
        <v>0.29681309216192936</v>
      </c>
      <c r="G32" s="122">
        <f t="shared" si="0"/>
        <v>12.55948926291353</v>
      </c>
    </row>
    <row r="33" spans="2:9" ht="13.5" hidden="1" customHeight="1" outlineLevel="1">
      <c r="B33" s="116">
        <v>27</v>
      </c>
      <c r="C33" s="117" t="s">
        <v>540</v>
      </c>
      <c r="D33" s="120">
        <v>3856.9999999999986</v>
      </c>
      <c r="E33" s="120">
        <v>17079.000000000007</v>
      </c>
      <c r="F33" s="122">
        <f>+D33/'Q1'!D31</f>
        <v>22.039999999999992</v>
      </c>
      <c r="G33" s="122">
        <f t="shared" si="0"/>
        <v>4.4280528908478125</v>
      </c>
    </row>
    <row r="34" spans="2:9" ht="13.5" hidden="1" customHeight="1" outlineLevel="1">
      <c r="B34" s="116">
        <v>28</v>
      </c>
      <c r="C34" s="117" t="s">
        <v>541</v>
      </c>
      <c r="D34" s="120">
        <v>4532.9999999999991</v>
      </c>
      <c r="E34" s="120">
        <v>25647.000000000022</v>
      </c>
      <c r="F34" s="122">
        <f>+D34/'Q1'!D32</f>
        <v>12.733146067415728</v>
      </c>
      <c r="G34" s="122">
        <f t="shared" si="0"/>
        <v>5.6578424884182716</v>
      </c>
    </row>
    <row r="35" spans="2:9" ht="13.5" hidden="1" customHeight="1" outlineLevel="1">
      <c r="B35" s="116">
        <v>29</v>
      </c>
      <c r="C35" s="117" t="s">
        <v>542</v>
      </c>
      <c r="D35" s="120">
        <v>7930.9999999999964</v>
      </c>
      <c r="E35" s="120">
        <v>87053.999999999956</v>
      </c>
      <c r="F35" s="122">
        <f>+D35/'Q1'!D33</f>
        <v>8.2357217030114196</v>
      </c>
      <c r="G35" s="122">
        <f t="shared" si="0"/>
        <v>10.976421636615811</v>
      </c>
    </row>
    <row r="36" spans="2:9" ht="13.5" hidden="1" customHeight="1" outlineLevel="1">
      <c r="B36" s="116">
        <v>30</v>
      </c>
      <c r="C36" s="117" t="s">
        <v>543</v>
      </c>
      <c r="D36" s="120">
        <v>3001.9999999999991</v>
      </c>
      <c r="E36" s="120">
        <v>22024.000000000004</v>
      </c>
      <c r="F36" s="122">
        <f>+D36/'Q1'!D34</f>
        <v>8.0267379679144355</v>
      </c>
      <c r="G36" s="122">
        <f t="shared" si="0"/>
        <v>7.3364423717521685</v>
      </c>
    </row>
    <row r="37" spans="2:9" ht="13.5" hidden="1" customHeight="1" outlineLevel="1">
      <c r="B37" s="116">
        <v>31</v>
      </c>
      <c r="C37" s="117" t="s">
        <v>544</v>
      </c>
      <c r="D37" s="120">
        <v>3281</v>
      </c>
      <c r="E37" s="120">
        <v>17185.000000000011</v>
      </c>
      <c r="F37" s="122">
        <f>+D37/'Q1'!D35</f>
        <v>20.253086419753085</v>
      </c>
      <c r="G37" s="122">
        <f t="shared" si="0"/>
        <v>5.2377323986589488</v>
      </c>
    </row>
    <row r="38" spans="2:9" ht="13.5" hidden="1" customHeight="1" outlineLevel="1">
      <c r="B38" s="116">
        <v>32</v>
      </c>
      <c r="C38" s="117" t="s">
        <v>545</v>
      </c>
      <c r="D38" s="120">
        <v>1764.999999999998</v>
      </c>
      <c r="E38" s="120">
        <v>12000.999999999989</v>
      </c>
      <c r="F38" s="122">
        <f>+D38/'Q1'!D36</f>
        <v>0.79432943294329339</v>
      </c>
      <c r="G38" s="122">
        <f t="shared" si="0"/>
        <v>6.7994334277620414</v>
      </c>
    </row>
    <row r="39" spans="2:9" ht="13.5" hidden="1" customHeight="1" outlineLevel="1">
      <c r="B39" s="116">
        <v>33</v>
      </c>
      <c r="C39" s="117" t="s">
        <v>546</v>
      </c>
      <c r="D39" s="120">
        <v>5447.9999999999882</v>
      </c>
      <c r="E39" s="120">
        <v>30903.999999999945</v>
      </c>
      <c r="F39" s="122">
        <f>+D39/'Q1'!D37</f>
        <v>5.6164948453608128</v>
      </c>
      <c r="G39" s="122">
        <f t="shared" si="0"/>
        <v>5.6725403817914852</v>
      </c>
    </row>
    <row r="40" spans="2:9" ht="13.5" customHeight="1" collapsed="1">
      <c r="B40" s="7" t="s">
        <v>2</v>
      </c>
      <c r="C40" s="8" t="s">
        <v>28</v>
      </c>
      <c r="D40" s="18">
        <v>9924.0000000000109</v>
      </c>
      <c r="E40" s="18">
        <v>12520.999999999995</v>
      </c>
      <c r="F40" s="47">
        <f>+D40/'Q1'!D38</f>
        <v>23.460992907801444</v>
      </c>
      <c r="G40" s="47">
        <f t="shared" si="0"/>
        <v>1.2616888351471161</v>
      </c>
      <c r="H40" s="52"/>
      <c r="I40" s="66"/>
    </row>
    <row r="41" spans="2:9" ht="13.5" customHeight="1">
      <c r="B41" s="7" t="s">
        <v>3</v>
      </c>
      <c r="C41" s="8" t="s">
        <v>27</v>
      </c>
      <c r="D41" s="18">
        <v>10252.000000000018</v>
      </c>
      <c r="E41" s="18">
        <v>31219.999999999913</v>
      </c>
      <c r="F41" s="47">
        <f>+D41/'Q1'!D39</f>
        <v>8.1754385964912419</v>
      </c>
      <c r="G41" s="47">
        <f t="shared" si="0"/>
        <v>3.0452594615684605</v>
      </c>
      <c r="H41" s="52"/>
      <c r="I41" s="66"/>
    </row>
    <row r="42" spans="2:9" ht="13.5" customHeight="1">
      <c r="B42" s="7" t="s">
        <v>4</v>
      </c>
      <c r="C42" s="8" t="s">
        <v>23</v>
      </c>
      <c r="D42" s="18">
        <v>87653.999999999971</v>
      </c>
      <c r="E42" s="18">
        <v>260763.99999999983</v>
      </c>
      <c r="F42" s="47">
        <f>+D42/'Q1'!D40</f>
        <v>2.8488689547581894</v>
      </c>
      <c r="G42" s="47">
        <f t="shared" si="0"/>
        <v>2.9749241335249952</v>
      </c>
      <c r="H42" s="52"/>
      <c r="I42" s="66"/>
    </row>
    <row r="43" spans="2:9" ht="13.5" customHeight="1">
      <c r="B43" s="7" t="s">
        <v>5</v>
      </c>
      <c r="C43" s="9" t="s">
        <v>455</v>
      </c>
      <c r="D43" s="18">
        <v>125027.99999999974</v>
      </c>
      <c r="E43" s="18">
        <v>573993.99999999371</v>
      </c>
      <c r="F43" s="47">
        <f>+D43/'Q1'!D41</f>
        <v>1.5408353154307795</v>
      </c>
      <c r="G43" s="47">
        <f t="shared" si="0"/>
        <v>4.5909236331061436</v>
      </c>
      <c r="H43" s="52"/>
      <c r="I43" s="66"/>
    </row>
    <row r="44" spans="2:9" ht="13.5" customHeight="1">
      <c r="B44" s="7" t="s">
        <v>6</v>
      </c>
      <c r="C44" s="9" t="s">
        <v>24</v>
      </c>
      <c r="D44" s="18">
        <v>23625.000000000011</v>
      </c>
      <c r="E44" s="18">
        <v>128438.99999999987</v>
      </c>
      <c r="F44" s="47">
        <f>+D44/'Q1'!D42</f>
        <v>2.1471416886303745</v>
      </c>
      <c r="G44" s="47">
        <f t="shared" si="0"/>
        <v>5.4365714285714208</v>
      </c>
      <c r="H44" s="52"/>
      <c r="I44" s="66"/>
    </row>
    <row r="45" spans="2:9" ht="13.5" customHeight="1">
      <c r="B45" s="7" t="s">
        <v>7</v>
      </c>
      <c r="C45" s="9" t="s">
        <v>31</v>
      </c>
      <c r="D45" s="18">
        <v>63990.99999999992</v>
      </c>
      <c r="E45" s="18">
        <v>184662.99999999991</v>
      </c>
      <c r="F45" s="47">
        <f>+D45/'Q1'!D43</f>
        <v>1.8326078240449029</v>
      </c>
      <c r="G45" s="47">
        <f t="shared" si="0"/>
        <v>2.8857651857292455</v>
      </c>
      <c r="H45" s="52"/>
      <c r="I45" s="66"/>
    </row>
    <row r="46" spans="2:9" ht="13.5" customHeight="1">
      <c r="B46" s="7" t="s">
        <v>8</v>
      </c>
      <c r="C46" s="9" t="s">
        <v>456</v>
      </c>
      <c r="D46" s="18">
        <v>19524.999999999975</v>
      </c>
      <c r="E46" s="18">
        <v>101406.99999999991</v>
      </c>
      <c r="F46" s="47">
        <f>+D46/'Q1'!D44</f>
        <v>2.9224666966023012</v>
      </c>
      <c r="G46" s="47">
        <f t="shared" si="0"/>
        <v>5.1937003841229217</v>
      </c>
      <c r="H46" s="52"/>
      <c r="I46" s="66"/>
    </row>
    <row r="47" spans="2:9" ht="13.5" customHeight="1">
      <c r="B47" s="7" t="s">
        <v>9</v>
      </c>
      <c r="C47" s="9" t="s">
        <v>29</v>
      </c>
      <c r="D47" s="18">
        <v>7496.9999999999909</v>
      </c>
      <c r="E47" s="18">
        <v>44184.000000000058</v>
      </c>
      <c r="F47" s="47">
        <f>+D47/'Q1'!D45</f>
        <v>1.0293834958121642</v>
      </c>
      <c r="G47" s="47">
        <f t="shared" si="0"/>
        <v>5.8935574229692023</v>
      </c>
      <c r="H47" s="52"/>
      <c r="I47" s="66"/>
    </row>
    <row r="48" spans="2:9" ht="13.5" customHeight="1">
      <c r="B48" s="7" t="s">
        <v>10</v>
      </c>
      <c r="C48" s="9" t="s">
        <v>30</v>
      </c>
      <c r="D48" s="18">
        <v>6466.9999999999682</v>
      </c>
      <c r="E48" s="18">
        <v>15644.00000000002</v>
      </c>
      <c r="F48" s="47">
        <f>+D48/'Q1'!D46</f>
        <v>0.67667678141675924</v>
      </c>
      <c r="G48" s="47">
        <f t="shared" si="0"/>
        <v>2.4190505644039115</v>
      </c>
      <c r="H48" s="52"/>
      <c r="I48" s="66"/>
    </row>
    <row r="49" spans="2:9" ht="13.5" customHeight="1">
      <c r="B49" s="7" t="s">
        <v>11</v>
      </c>
      <c r="C49" s="9" t="s">
        <v>32</v>
      </c>
      <c r="D49" s="18">
        <v>33822</v>
      </c>
      <c r="E49" s="18">
        <v>135130.99999999965</v>
      </c>
      <c r="F49" s="47">
        <f>+D49/'Q1'!D47</f>
        <v>1.46491683991684</v>
      </c>
      <c r="G49" s="47">
        <f t="shared" si="0"/>
        <v>3.9953580509727291</v>
      </c>
      <c r="H49" s="52"/>
      <c r="I49" s="66"/>
    </row>
    <row r="50" spans="2:9" ht="13.5" customHeight="1">
      <c r="B50" s="7" t="s">
        <v>12</v>
      </c>
      <c r="C50" s="9" t="s">
        <v>457</v>
      </c>
      <c r="D50" s="18">
        <v>56970.999999999913</v>
      </c>
      <c r="E50" s="18">
        <v>266362.00000000151</v>
      </c>
      <c r="F50" s="47">
        <f>+D50/'Q1'!D48</f>
        <v>6.2461352921828652</v>
      </c>
      <c r="G50" s="47">
        <f t="shared" si="0"/>
        <v>4.6753962542346441</v>
      </c>
      <c r="H50" s="52"/>
      <c r="I50" s="66"/>
    </row>
    <row r="51" spans="2:9" ht="13.5" customHeight="1">
      <c r="B51" s="7" t="s">
        <v>13</v>
      </c>
      <c r="C51" s="9" t="s">
        <v>33</v>
      </c>
      <c r="D51" s="18">
        <v>1918.9999999999986</v>
      </c>
      <c r="E51" s="18">
        <v>11805.000000000007</v>
      </c>
      <c r="F51" s="47">
        <f>+D51/'Q1'!D49</f>
        <v>2.6652777777777761</v>
      </c>
      <c r="G51" s="47">
        <f t="shared" si="0"/>
        <v>6.1516414799374752</v>
      </c>
      <c r="H51" s="52"/>
      <c r="I51" s="66"/>
    </row>
    <row r="52" spans="2:9" ht="13.5" customHeight="1">
      <c r="B52" s="7" t="s">
        <v>14</v>
      </c>
      <c r="C52" s="9" t="s">
        <v>25</v>
      </c>
      <c r="D52" s="18">
        <v>7941.0000000000055</v>
      </c>
      <c r="E52" s="18">
        <v>38109.999999999949</v>
      </c>
      <c r="F52" s="47">
        <f>+D52/'Q1'!D50</f>
        <v>1.8167467398764596</v>
      </c>
      <c r="G52" s="47">
        <f t="shared" si="0"/>
        <v>4.7991436846744646</v>
      </c>
      <c r="H52" s="52"/>
      <c r="I52" s="66"/>
    </row>
    <row r="53" spans="2:9" ht="13.5" customHeight="1">
      <c r="B53" s="7" t="s">
        <v>15</v>
      </c>
      <c r="C53" s="9" t="s">
        <v>34</v>
      </c>
      <c r="D53" s="18">
        <v>39862.000000000087</v>
      </c>
      <c r="E53" s="18">
        <v>227681.99999999927</v>
      </c>
      <c r="F53" s="47">
        <f>+D53/'Q1'!D51</f>
        <v>2.1030916956842929</v>
      </c>
      <c r="G53" s="47">
        <f t="shared" si="0"/>
        <v>5.7117555566704823</v>
      </c>
      <c r="H53" s="52"/>
      <c r="I53" s="66"/>
    </row>
    <row r="54" spans="2:9" ht="13.5" customHeight="1">
      <c r="B54" s="7" t="s">
        <v>16</v>
      </c>
      <c r="C54" s="9" t="s">
        <v>35</v>
      </c>
      <c r="D54" s="18">
        <v>4831.9999999999964</v>
      </c>
      <c r="E54" s="18">
        <v>17458.999999999985</v>
      </c>
      <c r="F54" s="47">
        <f>+D54/'Q1'!D52</f>
        <v>1.1350716466995527</v>
      </c>
      <c r="G54" s="47">
        <f t="shared" si="0"/>
        <v>3.6132036423841059</v>
      </c>
      <c r="H54" s="52"/>
      <c r="I54" s="66"/>
    </row>
    <row r="55" spans="2:9" ht="13.5" customHeight="1">
      <c r="B55" s="7" t="s">
        <v>17</v>
      </c>
      <c r="C55" s="9" t="s">
        <v>36</v>
      </c>
      <c r="D55" s="18">
        <v>11606</v>
      </c>
      <c r="E55" s="18">
        <v>35248.000000000109</v>
      </c>
      <c r="F55" s="47">
        <f>+D55/'Q1'!D53</f>
        <v>0.92966997757129122</v>
      </c>
      <c r="G55" s="47">
        <f t="shared" si="0"/>
        <v>3.037049801826651</v>
      </c>
      <c r="H55" s="52"/>
      <c r="I55" s="66"/>
    </row>
    <row r="56" spans="2:9" ht="13.5" customHeight="1">
      <c r="B56" s="7" t="s">
        <v>18</v>
      </c>
      <c r="C56" s="9" t="s">
        <v>37</v>
      </c>
      <c r="D56" s="18">
        <v>11</v>
      </c>
      <c r="E56" s="18">
        <v>53</v>
      </c>
      <c r="F56" s="47">
        <f>+D56/'Q1'!D54</f>
        <v>0.5</v>
      </c>
      <c r="G56" s="47">
        <f t="shared" si="0"/>
        <v>4.8181818181818183</v>
      </c>
    </row>
    <row r="57" spans="2:9" ht="3.95" customHeight="1">
      <c r="B57" s="17"/>
      <c r="C57" s="17"/>
      <c r="D57" s="17"/>
      <c r="E57" s="17"/>
      <c r="F57" s="17"/>
      <c r="G57" s="17"/>
    </row>
    <row r="58" spans="2:9">
      <c r="C58" s="1"/>
      <c r="D58" s="22"/>
      <c r="E58" s="22"/>
    </row>
    <row r="59" spans="2:9">
      <c r="C59" s="11"/>
    </row>
    <row r="60" spans="2:9">
      <c r="C60" s="11"/>
    </row>
    <row r="61" spans="2:9">
      <c r="C61" s="11"/>
    </row>
    <row r="62" spans="2:9">
      <c r="C62" s="11"/>
    </row>
    <row r="63" spans="2:9">
      <c r="C63" s="11"/>
    </row>
    <row r="64" spans="2:9">
      <c r="C64" s="11"/>
    </row>
    <row r="65" spans="3:3">
      <c r="C65" s="11"/>
    </row>
    <row r="66" spans="3:3">
      <c r="C66" s="11"/>
    </row>
    <row r="67" spans="3:3">
      <c r="C67" s="11"/>
    </row>
    <row r="68" spans="3:3">
      <c r="C68" s="11"/>
    </row>
    <row r="69" spans="3:3">
      <c r="C69" s="11"/>
    </row>
    <row r="70" spans="3:3">
      <c r="C70" s="11"/>
    </row>
    <row r="71" spans="3:3">
      <c r="C71" s="11"/>
    </row>
    <row r="72" spans="3:3">
      <c r="C72" s="11"/>
    </row>
    <row r="73" spans="3:3">
      <c r="C73" s="11"/>
    </row>
    <row r="74" spans="3:3">
      <c r="C74" s="11"/>
    </row>
    <row r="75" spans="3:3">
      <c r="C75" s="11"/>
    </row>
    <row r="77" spans="3:3">
      <c r="C77" s="1"/>
    </row>
    <row r="78" spans="3:3">
      <c r="C78" s="3"/>
    </row>
    <row r="79" spans="3:3">
      <c r="C79" s="4"/>
    </row>
  </sheetData>
  <mergeCells count="5">
    <mergeCell ref="B6:G6"/>
    <mergeCell ref="B5:G5"/>
    <mergeCell ref="B3:G3"/>
    <mergeCell ref="B8:C10"/>
    <mergeCell ref="D8:G8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889CAF-0ED8-4A8B-8FDC-AB14570BD51A}">
  <sheetPr>
    <tabColor theme="1" tint="0.499984740745262"/>
  </sheetPr>
  <dimension ref="C36"/>
  <sheetViews>
    <sheetView showGridLines="0" topLeftCell="A10" workbookViewId="0">
      <selection activeCell="D10" sqref="D10"/>
    </sheetView>
  </sheetViews>
  <sheetFormatPr defaultRowHeight="15"/>
  <cols>
    <col min="7" max="7" width="33.5703125" bestFit="1" customWidth="1"/>
  </cols>
  <sheetData>
    <row r="36" spans="3:3">
      <c r="C36" s="140" t="s">
        <v>547</v>
      </c>
    </row>
  </sheetData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D3D3F5"/>
  </sheetPr>
  <dimension ref="B2:I79"/>
  <sheetViews>
    <sheetView showGridLines="0" zoomScaleNormal="100" workbookViewId="0"/>
  </sheetViews>
  <sheetFormatPr defaultColWidth="9.140625" defaultRowHeight="14.25" outlineLevelRow="1"/>
  <cols>
    <col min="1" max="1" width="9.140625" style="15"/>
    <col min="2" max="2" width="2.42578125" style="15" customWidth="1"/>
    <col min="3" max="3" width="59.5703125" style="15" customWidth="1"/>
    <col min="4" max="4" width="12.28515625" style="15" customWidth="1"/>
    <col min="5" max="5" width="12.42578125" style="15" customWidth="1"/>
    <col min="6" max="6" width="13.5703125" style="15" customWidth="1"/>
    <col min="7" max="7" width="16.5703125" style="15" customWidth="1"/>
    <col min="8" max="16384" width="9.140625" style="15"/>
  </cols>
  <sheetData>
    <row r="2" spans="2:9" ht="15">
      <c r="G2" s="14" t="s">
        <v>114</v>
      </c>
    </row>
    <row r="3" spans="2:9" ht="37.5" customHeight="1">
      <c r="B3" s="145" t="s">
        <v>348</v>
      </c>
      <c r="C3" s="145"/>
      <c r="D3" s="145"/>
      <c r="E3" s="145"/>
      <c r="F3" s="145"/>
      <c r="G3" s="145"/>
    </row>
    <row r="4" spans="2:9" ht="3" customHeight="1"/>
    <row r="5" spans="2:9">
      <c r="B5" s="147">
        <v>2023</v>
      </c>
      <c r="C5" s="147"/>
      <c r="D5" s="147"/>
      <c r="E5" s="147"/>
      <c r="F5" s="147"/>
      <c r="G5" s="147"/>
    </row>
    <row r="6" spans="2:9" ht="15" customHeight="1">
      <c r="B6" s="146" t="s">
        <v>40</v>
      </c>
      <c r="C6" s="146"/>
      <c r="D6" s="146"/>
      <c r="E6" s="146"/>
      <c r="F6" s="146"/>
      <c r="G6" s="146"/>
    </row>
    <row r="7" spans="2:9" ht="3" customHeight="1"/>
    <row r="8" spans="2:9" ht="23.25" customHeight="1">
      <c r="B8" s="144" t="s">
        <v>38</v>
      </c>
      <c r="C8" s="144"/>
      <c r="D8" s="162" t="s">
        <v>111</v>
      </c>
      <c r="E8" s="159"/>
      <c r="F8" s="159"/>
      <c r="G8" s="163"/>
    </row>
    <row r="9" spans="2:9" ht="3.75" customHeight="1">
      <c r="B9" s="144"/>
      <c r="C9" s="144"/>
      <c r="D9" s="94"/>
      <c r="E9" s="25"/>
      <c r="F9" s="25"/>
      <c r="G9" s="95"/>
    </row>
    <row r="10" spans="2:9" s="16" customFormat="1" ht="30.75" customHeight="1">
      <c r="B10" s="144"/>
      <c r="C10" s="144"/>
      <c r="D10" s="89" t="s">
        <v>463</v>
      </c>
      <c r="E10" s="93" t="s">
        <v>464</v>
      </c>
      <c r="F10" s="21" t="s">
        <v>465</v>
      </c>
      <c r="G10" s="93" t="s">
        <v>466</v>
      </c>
    </row>
    <row r="11" spans="2:9" ht="3.75" customHeight="1">
      <c r="B11" s="17"/>
      <c r="C11" s="17"/>
      <c r="D11" s="17"/>
      <c r="E11" s="17"/>
      <c r="F11" s="17"/>
      <c r="G11" s="17"/>
    </row>
    <row r="12" spans="2:9" ht="17.25" customHeight="1">
      <c r="C12" s="5" t="s">
        <v>19</v>
      </c>
      <c r="D12" s="6">
        <v>181367.00000000015</v>
      </c>
      <c r="E12" s="6">
        <v>2827241.9999999655</v>
      </c>
      <c r="F12" s="31">
        <f>+D12/'Q1'!D10</f>
        <v>0.60385016197715391</v>
      </c>
      <c r="G12" s="31">
        <f>+E12/D12</f>
        <v>15.588513897235789</v>
      </c>
      <c r="H12" s="53"/>
      <c r="I12" s="68"/>
    </row>
    <row r="13" spans="2:9" ht="15" customHeight="1">
      <c r="B13" s="7" t="s">
        <v>20</v>
      </c>
      <c r="C13" s="8" t="s">
        <v>26</v>
      </c>
      <c r="D13" s="6">
        <v>3560.0000000000036</v>
      </c>
      <c r="E13" s="6">
        <v>32060.000000000033</v>
      </c>
      <c r="F13" s="47">
        <f>+D13/'Q1'!D11</f>
        <v>0.28644995172191856</v>
      </c>
      <c r="G13" s="47">
        <f t="shared" ref="G13:G56" si="0">+E13/D13</f>
        <v>9.0056179775280896</v>
      </c>
      <c r="H13" s="53"/>
      <c r="I13" s="68"/>
    </row>
    <row r="14" spans="2:9" ht="15" customHeight="1">
      <c r="B14" s="7" t="s">
        <v>0</v>
      </c>
      <c r="C14" s="8" t="s">
        <v>21</v>
      </c>
      <c r="D14" s="6">
        <v>1016.9999999999995</v>
      </c>
      <c r="E14" s="6">
        <v>7495.0000000000082</v>
      </c>
      <c r="F14" s="47">
        <f>+D14/'Q1'!D12</f>
        <v>1.6220095693779897</v>
      </c>
      <c r="G14" s="47">
        <f t="shared" si="0"/>
        <v>7.3697148475909655</v>
      </c>
      <c r="H14" s="53"/>
      <c r="I14" s="68"/>
    </row>
    <row r="15" spans="2:9" ht="15" customHeight="1">
      <c r="B15" s="7" t="s">
        <v>1</v>
      </c>
      <c r="C15" s="8" t="s">
        <v>22</v>
      </c>
      <c r="D15" s="18">
        <f>+SUM(D16:D39)</f>
        <v>31291.999999999989</v>
      </c>
      <c r="E15" s="18">
        <f>+SUM(E16:E39)</f>
        <v>644740.99999999988</v>
      </c>
      <c r="F15" s="47">
        <f>+D15/'Q1'!D13</f>
        <v>1.060566005761735</v>
      </c>
      <c r="G15" s="47">
        <f t="shared" si="0"/>
        <v>20.60402019685543</v>
      </c>
      <c r="H15" s="53"/>
      <c r="I15" s="68"/>
    </row>
    <row r="16" spans="2:9" hidden="1" outlineLevel="1">
      <c r="B16" s="116">
        <v>10</v>
      </c>
      <c r="C16" s="117" t="s">
        <v>523</v>
      </c>
      <c r="D16" s="120">
        <v>3718.9999999999964</v>
      </c>
      <c r="E16" s="120">
        <v>63660.000000000095</v>
      </c>
      <c r="F16" s="122">
        <f>+D16/'Q1'!D14</f>
        <v>169.04545454545439</v>
      </c>
      <c r="G16" s="122">
        <f t="shared" si="0"/>
        <v>17.117504705566056</v>
      </c>
    </row>
    <row r="17" spans="2:7" hidden="1" outlineLevel="1">
      <c r="B17" s="116">
        <v>11</v>
      </c>
      <c r="C17" s="117" t="s">
        <v>524</v>
      </c>
      <c r="D17" s="120">
        <v>504.99999999999989</v>
      </c>
      <c r="E17" s="120">
        <v>11431.000000000007</v>
      </c>
      <c r="F17" s="122">
        <f>+D17/'Q1'!D15</f>
        <v>0.10243407707910748</v>
      </c>
      <c r="G17" s="122">
        <f t="shared" si="0"/>
        <v>22.635643564356457</v>
      </c>
    </row>
    <row r="18" spans="2:7" hidden="1" outlineLevel="1">
      <c r="B18" s="116">
        <v>12</v>
      </c>
      <c r="C18" s="117" t="s">
        <v>525</v>
      </c>
      <c r="D18" s="120">
        <v>24</v>
      </c>
      <c r="E18" s="120">
        <v>1058</v>
      </c>
      <c r="F18" s="122">
        <f>+D18/'Q1'!D16</f>
        <v>3.0690537084398978E-2</v>
      </c>
      <c r="G18" s="122">
        <f t="shared" si="0"/>
        <v>44.083333333333336</v>
      </c>
    </row>
    <row r="19" spans="2:7" hidden="1" outlineLevel="1">
      <c r="B19" s="116">
        <v>13</v>
      </c>
      <c r="C19" s="117" t="s">
        <v>526</v>
      </c>
      <c r="D19" s="120">
        <v>2495.9999999999968</v>
      </c>
      <c r="E19" s="120">
        <v>49404.999999999993</v>
      </c>
      <c r="F19" s="122">
        <f>+D19/'Q1'!D17</f>
        <v>2495.9999999999968</v>
      </c>
      <c r="G19" s="122">
        <f t="shared" si="0"/>
        <v>19.793669871794894</v>
      </c>
    </row>
    <row r="20" spans="2:7" hidden="1" outlineLevel="1">
      <c r="B20" s="116">
        <v>14</v>
      </c>
      <c r="C20" s="117" t="s">
        <v>527</v>
      </c>
      <c r="D20" s="120">
        <v>1373.0000000000002</v>
      </c>
      <c r="E20" s="120">
        <v>38853.000000000015</v>
      </c>
      <c r="F20" s="122">
        <f>+D20/'Q1'!D18</f>
        <v>0.98001427551748765</v>
      </c>
      <c r="G20" s="122">
        <f t="shared" si="0"/>
        <v>28.297887836853612</v>
      </c>
    </row>
    <row r="21" spans="2:7" hidden="1" outlineLevel="1">
      <c r="B21" s="116">
        <v>15</v>
      </c>
      <c r="C21" s="117" t="s">
        <v>528</v>
      </c>
      <c r="D21" s="120">
        <v>833.00000000000045</v>
      </c>
      <c r="E21" s="120">
        <v>30307</v>
      </c>
      <c r="F21" s="122">
        <f>+D21/'Q1'!D19</f>
        <v>0.28793639820255806</v>
      </c>
      <c r="G21" s="122">
        <f t="shared" si="0"/>
        <v>36.382953181272491</v>
      </c>
    </row>
    <row r="22" spans="2:7" hidden="1" outlineLevel="1">
      <c r="B22" s="116">
        <v>16</v>
      </c>
      <c r="C22" s="117" t="s">
        <v>529</v>
      </c>
      <c r="D22" s="120">
        <v>1205.9999999999995</v>
      </c>
      <c r="E22" s="120">
        <v>21867.999999999993</v>
      </c>
      <c r="F22" s="122">
        <f>+D22/'Q1'!D20</f>
        <v>0.91363636363636325</v>
      </c>
      <c r="G22" s="122">
        <f t="shared" si="0"/>
        <v>18.132669983416253</v>
      </c>
    </row>
    <row r="23" spans="2:7" hidden="1" outlineLevel="1">
      <c r="B23" s="116">
        <v>17</v>
      </c>
      <c r="C23" s="117" t="s">
        <v>530</v>
      </c>
      <c r="D23" s="120">
        <v>2013.9999999999986</v>
      </c>
      <c r="E23" s="120">
        <v>26813.000000000004</v>
      </c>
      <c r="F23" s="122">
        <f>+D23/'Q1'!D21</f>
        <v>1.0550026191723407</v>
      </c>
      <c r="G23" s="122">
        <f t="shared" si="0"/>
        <v>13.31330685203576</v>
      </c>
    </row>
    <row r="24" spans="2:7" hidden="1" outlineLevel="1">
      <c r="B24" s="116">
        <v>18</v>
      </c>
      <c r="C24" s="117" t="s">
        <v>531</v>
      </c>
      <c r="D24" s="120">
        <v>524.00000000000057</v>
      </c>
      <c r="E24" s="120">
        <v>8959.0000000000091</v>
      </c>
      <c r="F24" s="122">
        <f>+D24/'Q1'!D22</f>
        <v>1.5276967930029171</v>
      </c>
      <c r="G24" s="122">
        <f t="shared" si="0"/>
        <v>17.097328244274809</v>
      </c>
    </row>
    <row r="25" spans="2:7" hidden="1" outlineLevel="1">
      <c r="B25" s="116">
        <v>19</v>
      </c>
      <c r="C25" s="117" t="s">
        <v>532</v>
      </c>
      <c r="D25" s="120">
        <v>41</v>
      </c>
      <c r="E25" s="120">
        <v>8547</v>
      </c>
      <c r="F25" s="122">
        <f>+D25/'Q1'!D23</f>
        <v>4.0433925049309663E-2</v>
      </c>
      <c r="G25" s="122">
        <f t="shared" si="0"/>
        <v>208.46341463414635</v>
      </c>
    </row>
    <row r="26" spans="2:7" hidden="1" outlineLevel="1">
      <c r="B26" s="116">
        <v>20</v>
      </c>
      <c r="C26" s="117" t="s">
        <v>533</v>
      </c>
      <c r="D26" s="120">
        <v>1147.0000000000002</v>
      </c>
      <c r="E26" s="120">
        <v>18597.999999999993</v>
      </c>
      <c r="F26" s="122">
        <f>+D26/'Q1'!D24</f>
        <v>52.136363636363647</v>
      </c>
      <c r="G26" s="122">
        <f t="shared" si="0"/>
        <v>16.214472537053172</v>
      </c>
    </row>
    <row r="27" spans="2:7" hidden="1" outlineLevel="1">
      <c r="B27" s="116">
        <v>21</v>
      </c>
      <c r="C27" s="117" t="s">
        <v>534</v>
      </c>
      <c r="D27" s="120">
        <v>214.00000000000009</v>
      </c>
      <c r="E27" s="120">
        <v>25177.000000000004</v>
      </c>
      <c r="F27" s="122">
        <f>+D27/'Q1'!D25</f>
        <v>0.33024691358024705</v>
      </c>
      <c r="G27" s="122">
        <f t="shared" si="0"/>
        <v>117.64953271028034</v>
      </c>
    </row>
    <row r="28" spans="2:7" hidden="1" outlineLevel="1">
      <c r="B28" s="116">
        <v>22</v>
      </c>
      <c r="C28" s="117" t="s">
        <v>535</v>
      </c>
      <c r="D28" s="120">
        <v>995.00000000000045</v>
      </c>
      <c r="E28" s="120">
        <v>38387.999999999956</v>
      </c>
      <c r="F28" s="122">
        <f>+D28/'Q1'!D26</f>
        <v>7.8346456692913424</v>
      </c>
      <c r="G28" s="122">
        <f t="shared" si="0"/>
        <v>38.580904522613004</v>
      </c>
    </row>
    <row r="29" spans="2:7" hidden="1" outlineLevel="1">
      <c r="B29" s="116">
        <v>23</v>
      </c>
      <c r="C29" s="117" t="s">
        <v>536</v>
      </c>
      <c r="D29" s="120">
        <v>4094.0000000000032</v>
      </c>
      <c r="E29" s="120">
        <v>44396</v>
      </c>
      <c r="F29" s="122">
        <f>+D29/'Q1'!D27</f>
        <v>5.2152866242038254</v>
      </c>
      <c r="G29" s="122">
        <f t="shared" si="0"/>
        <v>10.844162188568628</v>
      </c>
    </row>
    <row r="30" spans="2:7" hidden="1" outlineLevel="1">
      <c r="B30" s="116">
        <v>24</v>
      </c>
      <c r="C30" s="117" t="s">
        <v>537</v>
      </c>
      <c r="D30" s="120">
        <v>914</v>
      </c>
      <c r="E30" s="120">
        <v>12250</v>
      </c>
      <c r="F30" s="122">
        <f>+D30/'Q1'!D28</f>
        <v>0.44498539435248297</v>
      </c>
      <c r="G30" s="122">
        <f t="shared" si="0"/>
        <v>13.402625820568927</v>
      </c>
    </row>
    <row r="31" spans="2:7" hidden="1" outlineLevel="1">
      <c r="B31" s="116">
        <v>25</v>
      </c>
      <c r="C31" s="117" t="s">
        <v>538</v>
      </c>
      <c r="D31" s="120">
        <v>4500.9999999999964</v>
      </c>
      <c r="E31" s="120">
        <v>77582.999999999796</v>
      </c>
      <c r="F31" s="122">
        <f>+D31/'Q1'!D29</f>
        <v>19.828193832599101</v>
      </c>
      <c r="G31" s="122">
        <f t="shared" si="0"/>
        <v>17.236836258609166</v>
      </c>
    </row>
    <row r="32" spans="2:7" hidden="1" outlineLevel="1">
      <c r="B32" s="116">
        <v>26</v>
      </c>
      <c r="C32" s="117" t="s">
        <v>539</v>
      </c>
      <c r="D32" s="120">
        <v>218.00000000000006</v>
      </c>
      <c r="E32" s="120">
        <v>5426.0000000000027</v>
      </c>
      <c r="F32" s="122">
        <f>+D32/'Q1'!D30</f>
        <v>3.7553832902670121E-2</v>
      </c>
      <c r="G32" s="122">
        <f t="shared" si="0"/>
        <v>24.889908256880741</v>
      </c>
    </row>
    <row r="33" spans="2:9" hidden="1" outlineLevel="1">
      <c r="B33" s="116">
        <v>27</v>
      </c>
      <c r="C33" s="117" t="s">
        <v>540</v>
      </c>
      <c r="D33" s="120">
        <v>713.00000000000023</v>
      </c>
      <c r="E33" s="120">
        <v>26836.999999999989</v>
      </c>
      <c r="F33" s="122">
        <f>+D33/'Q1'!D31</f>
        <v>4.0742857142857156</v>
      </c>
      <c r="G33" s="122">
        <f t="shared" si="0"/>
        <v>37.639551192145838</v>
      </c>
    </row>
    <row r="34" spans="2:9" hidden="1" outlineLevel="1">
      <c r="B34" s="116">
        <v>28</v>
      </c>
      <c r="C34" s="117" t="s">
        <v>541</v>
      </c>
      <c r="D34" s="120">
        <v>1170</v>
      </c>
      <c r="E34" s="120">
        <v>23899</v>
      </c>
      <c r="F34" s="122">
        <f>+D34/'Q1'!D32</f>
        <v>3.2865168539325844</v>
      </c>
      <c r="G34" s="122">
        <f t="shared" si="0"/>
        <v>20.426495726495727</v>
      </c>
    </row>
    <row r="35" spans="2:9" hidden="1" outlineLevel="1">
      <c r="B35" s="116">
        <v>29</v>
      </c>
      <c r="C35" s="117" t="s">
        <v>542</v>
      </c>
      <c r="D35" s="120">
        <v>1736.0000000000005</v>
      </c>
      <c r="E35" s="120">
        <v>49267.999999999993</v>
      </c>
      <c r="F35" s="122">
        <f>+D35/'Q1'!D33</f>
        <v>1.8026998961578407</v>
      </c>
      <c r="G35" s="122">
        <f t="shared" si="0"/>
        <v>28.380184331797224</v>
      </c>
    </row>
    <row r="36" spans="2:9" hidden="1" outlineLevel="1">
      <c r="B36" s="116">
        <v>30</v>
      </c>
      <c r="C36" s="117" t="s">
        <v>543</v>
      </c>
      <c r="D36" s="120">
        <v>403.00000000000006</v>
      </c>
      <c r="E36" s="120">
        <v>10066.000000000002</v>
      </c>
      <c r="F36" s="122">
        <f>+D36/'Q1'!D34</f>
        <v>1.0775401069518717</v>
      </c>
      <c r="G36" s="122">
        <f t="shared" si="0"/>
        <v>24.977667493796528</v>
      </c>
    </row>
    <row r="37" spans="2:9" hidden="1" outlineLevel="1">
      <c r="B37" s="116">
        <v>31</v>
      </c>
      <c r="C37" s="117" t="s">
        <v>544</v>
      </c>
      <c r="D37" s="120">
        <v>746.99999999999955</v>
      </c>
      <c r="E37" s="120">
        <v>19095.999999999971</v>
      </c>
      <c r="F37" s="122">
        <f>+D37/'Q1'!D35</f>
        <v>4.6111111111111081</v>
      </c>
      <c r="G37" s="122">
        <f t="shared" si="0"/>
        <v>25.563587684069589</v>
      </c>
    </row>
    <row r="38" spans="2:9" hidden="1" outlineLevel="1">
      <c r="B38" s="116">
        <v>32</v>
      </c>
      <c r="C38" s="117" t="s">
        <v>545</v>
      </c>
      <c r="D38" s="120">
        <v>421</v>
      </c>
      <c r="E38" s="120">
        <v>10450.000000000004</v>
      </c>
      <c r="F38" s="122">
        <f>+D38/'Q1'!D36</f>
        <v>0.18946894689468946</v>
      </c>
      <c r="G38" s="122">
        <f t="shared" si="0"/>
        <v>24.821852731591459</v>
      </c>
    </row>
    <row r="39" spans="2:9" hidden="1" outlineLevel="1">
      <c r="B39" s="116">
        <v>33</v>
      </c>
      <c r="C39" s="117" t="s">
        <v>546</v>
      </c>
      <c r="D39" s="120">
        <v>1284.0000000000009</v>
      </c>
      <c r="E39" s="120">
        <v>22406.000000000007</v>
      </c>
      <c r="F39" s="122">
        <f>+D39/'Q1'!D37</f>
        <v>1.3237113402061864</v>
      </c>
      <c r="G39" s="122">
        <f t="shared" si="0"/>
        <v>17.45015576323987</v>
      </c>
    </row>
    <row r="40" spans="2:9" ht="15" customHeight="1" collapsed="1">
      <c r="B40" s="7" t="s">
        <v>2</v>
      </c>
      <c r="C40" s="8" t="s">
        <v>28</v>
      </c>
      <c r="D40" s="18">
        <v>1258.0000000000011</v>
      </c>
      <c r="E40" s="18">
        <v>10623.000000000004</v>
      </c>
      <c r="F40" s="47">
        <f>+D40/'Q1'!D38</f>
        <v>2.973995271867615</v>
      </c>
      <c r="G40" s="47">
        <f t="shared" si="0"/>
        <v>8.4443561208267042</v>
      </c>
      <c r="H40" s="53"/>
      <c r="I40" s="68"/>
    </row>
    <row r="41" spans="2:9" ht="15" customHeight="1">
      <c r="B41" s="7" t="s">
        <v>3</v>
      </c>
      <c r="C41" s="8" t="s">
        <v>27</v>
      </c>
      <c r="D41" s="18">
        <v>4067.999999999995</v>
      </c>
      <c r="E41" s="18">
        <v>59442.999999999942</v>
      </c>
      <c r="F41" s="47">
        <f>+D41/'Q1'!D39</f>
        <v>3.2440191387559767</v>
      </c>
      <c r="G41" s="47">
        <f t="shared" si="0"/>
        <v>14.61234021632252</v>
      </c>
      <c r="H41" s="53"/>
      <c r="I41" s="68"/>
    </row>
    <row r="42" spans="2:9" ht="15" customHeight="1">
      <c r="B42" s="7" t="s">
        <v>4</v>
      </c>
      <c r="C42" s="8" t="s">
        <v>23</v>
      </c>
      <c r="D42" s="18">
        <v>29311.000000000036</v>
      </c>
      <c r="E42" s="18">
        <v>185815.00000000047</v>
      </c>
      <c r="F42" s="47">
        <f>+D42/'Q1'!D40</f>
        <v>0.95264560582423419</v>
      </c>
      <c r="G42" s="47">
        <f t="shared" si="0"/>
        <v>6.3394288833543797</v>
      </c>
      <c r="H42" s="53"/>
      <c r="I42" s="68"/>
    </row>
    <row r="43" spans="2:9" ht="15" customHeight="1">
      <c r="B43" s="7" t="s">
        <v>5</v>
      </c>
      <c r="C43" s="9" t="s">
        <v>455</v>
      </c>
      <c r="D43" s="18">
        <v>44083.000000000007</v>
      </c>
      <c r="E43" s="18">
        <v>438070.99999999895</v>
      </c>
      <c r="F43" s="47">
        <f>+D43/'Q1'!D41</f>
        <v>0.54327545197983818</v>
      </c>
      <c r="G43" s="47">
        <f t="shared" si="0"/>
        <v>9.9374135154140806</v>
      </c>
      <c r="H43" s="53"/>
      <c r="I43" s="68"/>
    </row>
    <row r="44" spans="2:9" ht="15" customHeight="1">
      <c r="B44" s="7" t="s">
        <v>6</v>
      </c>
      <c r="C44" s="9" t="s">
        <v>24</v>
      </c>
      <c r="D44" s="18">
        <v>7929.9999999999982</v>
      </c>
      <c r="E44" s="18">
        <v>136004.00000000003</v>
      </c>
      <c r="F44" s="47">
        <f>+D44/'Q1'!D42</f>
        <v>0.72071253294556015</v>
      </c>
      <c r="G44" s="47">
        <f t="shared" si="0"/>
        <v>17.150567465321572</v>
      </c>
      <c r="H44" s="53"/>
      <c r="I44" s="68"/>
    </row>
    <row r="45" spans="2:9" ht="15" customHeight="1">
      <c r="B45" s="7" t="s">
        <v>7</v>
      </c>
      <c r="C45" s="9" t="s">
        <v>31</v>
      </c>
      <c r="D45" s="18">
        <v>17785.999999999924</v>
      </c>
      <c r="E45" s="18">
        <v>185119.00000000038</v>
      </c>
      <c r="F45" s="47">
        <f>+D45/'Q1'!D43</f>
        <v>0.50936479752562924</v>
      </c>
      <c r="G45" s="47">
        <f t="shared" si="0"/>
        <v>10.408129989879747</v>
      </c>
      <c r="H45" s="53"/>
      <c r="I45" s="68"/>
    </row>
    <row r="46" spans="2:9" ht="15" customHeight="1">
      <c r="B46" s="7" t="s">
        <v>8</v>
      </c>
      <c r="C46" s="9" t="s">
        <v>456</v>
      </c>
      <c r="D46" s="18">
        <v>2018.0000000000011</v>
      </c>
      <c r="E46" s="18">
        <v>43090.000000000007</v>
      </c>
      <c r="F46" s="47">
        <f>+D46/'Q1'!D44</f>
        <v>0.30205059122885813</v>
      </c>
      <c r="G46" s="47">
        <f t="shared" si="0"/>
        <v>21.352824578790873</v>
      </c>
      <c r="H46" s="53"/>
      <c r="I46" s="68"/>
    </row>
    <row r="47" spans="2:9" ht="15" customHeight="1">
      <c r="B47" s="7" t="s">
        <v>9</v>
      </c>
      <c r="C47" s="9" t="s">
        <v>29</v>
      </c>
      <c r="D47" s="18">
        <v>3372.9999999999959</v>
      </c>
      <c r="E47" s="18">
        <v>33686.999999999935</v>
      </c>
      <c r="F47" s="47">
        <f>+D47/'Q1'!D45</f>
        <v>0.46313332417959574</v>
      </c>
      <c r="G47" s="47">
        <f t="shared" si="0"/>
        <v>9.9872517047138967</v>
      </c>
      <c r="H47" s="53"/>
      <c r="I47" s="68"/>
    </row>
    <row r="48" spans="2:9" ht="15" customHeight="1">
      <c r="B48" s="7" t="s">
        <v>10</v>
      </c>
      <c r="C48" s="9" t="s">
        <v>30</v>
      </c>
      <c r="D48" s="18">
        <v>1842.0000000000018</v>
      </c>
      <c r="E48" s="18">
        <v>9319.9999999999927</v>
      </c>
      <c r="F48" s="47">
        <f>+D48/'Q1'!D46</f>
        <v>0.19273830700010483</v>
      </c>
      <c r="G48" s="47">
        <f t="shared" si="0"/>
        <v>5.0597176981541709</v>
      </c>
      <c r="H48" s="53"/>
      <c r="I48" s="68"/>
    </row>
    <row r="49" spans="2:9" ht="15" customHeight="1">
      <c r="B49" s="7" t="s">
        <v>11</v>
      </c>
      <c r="C49" s="9" t="s">
        <v>32</v>
      </c>
      <c r="D49" s="18">
        <v>9053.0000000000018</v>
      </c>
      <c r="E49" s="18">
        <v>136232.00000000006</v>
      </c>
      <c r="F49" s="47">
        <f>+D49/'Q1'!D47</f>
        <v>0.39210845460845467</v>
      </c>
      <c r="G49" s="47">
        <f t="shared" si="0"/>
        <v>15.04827129128466</v>
      </c>
      <c r="H49" s="53"/>
      <c r="I49" s="68"/>
    </row>
    <row r="50" spans="2:9" ht="15" customHeight="1">
      <c r="B50" s="7" t="s">
        <v>12</v>
      </c>
      <c r="C50" s="9" t="s">
        <v>457</v>
      </c>
      <c r="D50" s="18">
        <v>6872.0000000000082</v>
      </c>
      <c r="E50" s="18">
        <v>192354.00000000003</v>
      </c>
      <c r="F50" s="47">
        <f>+D50/'Q1'!D48</f>
        <v>0.75342615941234603</v>
      </c>
      <c r="G50" s="47">
        <f t="shared" si="0"/>
        <v>27.990977881257248</v>
      </c>
      <c r="H50" s="53"/>
      <c r="I50" s="68"/>
    </row>
    <row r="51" spans="2:9" ht="15" customHeight="1">
      <c r="B51" s="7" t="s">
        <v>13</v>
      </c>
      <c r="C51" s="9" t="s">
        <v>33</v>
      </c>
      <c r="D51" s="18">
        <v>351</v>
      </c>
      <c r="E51" s="18">
        <v>5590.0000000000018</v>
      </c>
      <c r="F51" s="47">
        <f>+D51/'Q1'!D49</f>
        <v>0.48749999999999999</v>
      </c>
      <c r="G51" s="47">
        <f t="shared" si="0"/>
        <v>15.925925925925931</v>
      </c>
      <c r="H51" s="53"/>
      <c r="I51" s="68"/>
    </row>
    <row r="52" spans="2:9" ht="15" customHeight="1">
      <c r="B52" s="7" t="s">
        <v>14</v>
      </c>
      <c r="C52" s="9" t="s">
        <v>25</v>
      </c>
      <c r="D52" s="18">
        <v>1900.9999999999982</v>
      </c>
      <c r="E52" s="18">
        <v>25498.000000000033</v>
      </c>
      <c r="F52" s="47">
        <f>+D52/'Q1'!D50</f>
        <v>0.43491191946922858</v>
      </c>
      <c r="G52" s="47">
        <f t="shared" si="0"/>
        <v>13.412940557601292</v>
      </c>
      <c r="H52" s="53"/>
      <c r="I52" s="68"/>
    </row>
    <row r="53" spans="2:9" ht="15" customHeight="1">
      <c r="B53" s="7" t="s">
        <v>15</v>
      </c>
      <c r="C53" s="9" t="s">
        <v>34</v>
      </c>
      <c r="D53" s="18">
        <v>11118.999999999991</v>
      </c>
      <c r="E53" s="18">
        <v>650805.99999999942</v>
      </c>
      <c r="F53" s="47">
        <f>+D53/'Q1'!D51</f>
        <v>0.58663079033449361</v>
      </c>
      <c r="G53" s="47">
        <f t="shared" si="0"/>
        <v>58.530983002068524</v>
      </c>
      <c r="H53" s="53"/>
      <c r="I53" s="68"/>
    </row>
    <row r="54" spans="2:9" ht="15" customHeight="1">
      <c r="B54" s="7" t="s">
        <v>16</v>
      </c>
      <c r="C54" s="9" t="s">
        <v>35</v>
      </c>
      <c r="D54" s="18">
        <v>1241.9999999999995</v>
      </c>
      <c r="E54" s="18">
        <v>10365.999999999998</v>
      </c>
      <c r="F54" s="47">
        <f>+D54/'Q1'!D52</f>
        <v>0.29175475687103586</v>
      </c>
      <c r="G54" s="47">
        <f t="shared" si="0"/>
        <v>8.3462157809983921</v>
      </c>
      <c r="H54" s="53"/>
      <c r="I54" s="68"/>
    </row>
    <row r="55" spans="2:9" ht="15" customHeight="1">
      <c r="B55" s="7" t="s">
        <v>17</v>
      </c>
      <c r="C55" s="9" t="s">
        <v>36</v>
      </c>
      <c r="D55" s="18">
        <v>3289.0000000000023</v>
      </c>
      <c r="E55" s="18">
        <v>20925.999999999964</v>
      </c>
      <c r="F55" s="47">
        <f>+D55/'Q1'!D53</f>
        <v>0.26345722524831805</v>
      </c>
      <c r="G55" s="47">
        <f t="shared" si="0"/>
        <v>6.3624201885071292</v>
      </c>
      <c r="H55" s="53"/>
      <c r="I55" s="68"/>
    </row>
    <row r="56" spans="2:9" ht="15" customHeight="1">
      <c r="B56" s="7" t="s">
        <v>18</v>
      </c>
      <c r="C56" s="9" t="s">
        <v>37</v>
      </c>
      <c r="D56" s="18">
        <v>2</v>
      </c>
      <c r="E56" s="18">
        <v>2</v>
      </c>
      <c r="F56" s="47">
        <f>+D56/'Q1'!D54</f>
        <v>9.0909090909090912E-2</v>
      </c>
      <c r="G56" s="47">
        <f t="shared" si="0"/>
        <v>1</v>
      </c>
    </row>
    <row r="57" spans="2:9" ht="3.75" customHeight="1">
      <c r="B57" s="17"/>
      <c r="C57" s="17"/>
      <c r="D57" s="17"/>
      <c r="E57" s="17"/>
      <c r="F57" s="17"/>
      <c r="G57" s="17"/>
    </row>
    <row r="58" spans="2:9">
      <c r="C58" s="1"/>
    </row>
    <row r="59" spans="2:9">
      <c r="C59" s="11"/>
    </row>
    <row r="60" spans="2:9">
      <c r="C60" s="11"/>
    </row>
    <row r="61" spans="2:9">
      <c r="C61" s="11"/>
    </row>
    <row r="62" spans="2:9">
      <c r="C62" s="11"/>
    </row>
    <row r="63" spans="2:9">
      <c r="C63" s="11"/>
    </row>
    <row r="64" spans="2:9">
      <c r="C64" s="11"/>
    </row>
    <row r="65" spans="3:3">
      <c r="C65" s="11"/>
    </row>
    <row r="66" spans="3:3">
      <c r="C66" s="11"/>
    </row>
    <row r="67" spans="3:3">
      <c r="C67" s="11"/>
    </row>
    <row r="68" spans="3:3">
      <c r="C68" s="11"/>
    </row>
    <row r="69" spans="3:3">
      <c r="C69" s="11"/>
    </row>
    <row r="70" spans="3:3">
      <c r="C70" s="11"/>
    </row>
    <row r="71" spans="3:3">
      <c r="C71" s="11"/>
    </row>
    <row r="72" spans="3:3">
      <c r="C72" s="11"/>
    </row>
    <row r="73" spans="3:3">
      <c r="C73" s="11"/>
    </row>
    <row r="74" spans="3:3">
      <c r="C74" s="11"/>
    </row>
    <row r="75" spans="3:3">
      <c r="C75" s="11"/>
    </row>
    <row r="77" spans="3:3">
      <c r="C77" s="1"/>
    </row>
    <row r="78" spans="3:3">
      <c r="C78" s="3"/>
    </row>
    <row r="79" spans="3:3">
      <c r="C79" s="4"/>
    </row>
  </sheetData>
  <mergeCells count="5">
    <mergeCell ref="B3:G3"/>
    <mergeCell ref="B5:G5"/>
    <mergeCell ref="B6:G6"/>
    <mergeCell ref="B8:C10"/>
    <mergeCell ref="D8:G8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D3D3F5"/>
  </sheetPr>
  <dimension ref="B2:J79"/>
  <sheetViews>
    <sheetView showGridLines="0" zoomScaleNormal="100" workbookViewId="0"/>
  </sheetViews>
  <sheetFormatPr defaultColWidth="9.140625" defaultRowHeight="14.25" outlineLevelRow="1"/>
  <cols>
    <col min="1" max="1" width="9.140625" style="15"/>
    <col min="2" max="2" width="2.42578125" style="15" customWidth="1"/>
    <col min="3" max="3" width="59.5703125" style="15" customWidth="1"/>
    <col min="4" max="4" width="10.140625" style="15" customWidth="1"/>
    <col min="5" max="6" width="10.7109375" style="15" customWidth="1"/>
    <col min="7" max="7" width="16.5703125" style="15" customWidth="1"/>
    <col min="8" max="16384" width="9.140625" style="15"/>
  </cols>
  <sheetData>
    <row r="2" spans="2:10" ht="15">
      <c r="G2" s="14" t="s">
        <v>115</v>
      </c>
    </row>
    <row r="3" spans="2:10" ht="37.5" customHeight="1">
      <c r="B3" s="145" t="s">
        <v>116</v>
      </c>
      <c r="C3" s="145"/>
      <c r="D3" s="145"/>
      <c r="E3" s="145"/>
      <c r="F3" s="145"/>
      <c r="G3" s="145"/>
    </row>
    <row r="4" spans="2:10" ht="3" customHeight="1"/>
    <row r="5" spans="2:10">
      <c r="B5" s="147">
        <v>2023</v>
      </c>
      <c r="C5" s="147"/>
      <c r="D5" s="147"/>
      <c r="E5" s="147"/>
      <c r="F5" s="147"/>
      <c r="G5" s="147"/>
    </row>
    <row r="6" spans="2:10" ht="15" customHeight="1">
      <c r="B6" s="146" t="s">
        <v>40</v>
      </c>
      <c r="C6" s="146"/>
      <c r="D6" s="146"/>
      <c r="E6" s="146"/>
      <c r="F6" s="146"/>
      <c r="G6" s="146"/>
    </row>
    <row r="7" spans="2:10" ht="3" customHeight="1"/>
    <row r="8" spans="2:10" ht="22.5" customHeight="1">
      <c r="B8" s="144" t="s">
        <v>38</v>
      </c>
      <c r="C8" s="144"/>
      <c r="D8" s="162" t="s">
        <v>112</v>
      </c>
      <c r="E8" s="159"/>
      <c r="F8" s="159"/>
      <c r="G8" s="163"/>
    </row>
    <row r="9" spans="2:10" ht="3.75" customHeight="1">
      <c r="B9" s="144"/>
      <c r="C9" s="144"/>
      <c r="D9" s="94"/>
      <c r="E9" s="25"/>
      <c r="F9" s="25"/>
      <c r="G9" s="95"/>
    </row>
    <row r="10" spans="2:10" s="16" customFormat="1" ht="33" customHeight="1">
      <c r="B10" s="144"/>
      <c r="C10" s="144"/>
      <c r="D10" s="89" t="s">
        <v>463</v>
      </c>
      <c r="E10" s="93" t="s">
        <v>464</v>
      </c>
      <c r="F10" s="21" t="s">
        <v>465</v>
      </c>
      <c r="G10" s="93" t="s">
        <v>466</v>
      </c>
    </row>
    <row r="11" spans="2:10" ht="3.75" customHeight="1">
      <c r="B11" s="17"/>
      <c r="C11" s="17"/>
      <c r="D11" s="17"/>
      <c r="E11" s="17"/>
      <c r="F11" s="17"/>
      <c r="G11" s="17"/>
    </row>
    <row r="12" spans="2:10" ht="17.25" customHeight="1">
      <c r="C12" s="5" t="s">
        <v>19</v>
      </c>
      <c r="D12" s="6">
        <v>824629.00000000407</v>
      </c>
      <c r="E12" s="6">
        <v>3353480.9999999781</v>
      </c>
      <c r="F12" s="31">
        <f>+D12/'Q1'!D10</f>
        <v>2.7455510386181636</v>
      </c>
      <c r="G12" s="31">
        <f>+E12/D12</f>
        <v>4.0666542166234292</v>
      </c>
      <c r="H12" s="37"/>
      <c r="I12" s="70"/>
      <c r="J12" s="18"/>
    </row>
    <row r="13" spans="2:10" ht="15" customHeight="1">
      <c r="B13" s="7" t="s">
        <v>20</v>
      </c>
      <c r="C13" s="8" t="s">
        <v>26</v>
      </c>
      <c r="D13" s="18">
        <v>5801.0000000000018</v>
      </c>
      <c r="E13" s="18">
        <v>26870.000000000055</v>
      </c>
      <c r="F13" s="47">
        <f>+D13/'Q1'!D11</f>
        <v>0.46676858706147423</v>
      </c>
      <c r="G13" s="47">
        <f t="shared" ref="G13:G56" si="0">+E13/D13</f>
        <v>4.6319600068953708</v>
      </c>
      <c r="H13" s="37"/>
      <c r="I13" s="70"/>
      <c r="J13" s="18"/>
    </row>
    <row r="14" spans="2:10" ht="15" customHeight="1">
      <c r="B14" s="7" t="s">
        <v>0</v>
      </c>
      <c r="C14" s="8" t="s">
        <v>21</v>
      </c>
      <c r="D14" s="18">
        <v>2912.9999999999977</v>
      </c>
      <c r="E14" s="18">
        <v>14043.000000000013</v>
      </c>
      <c r="F14" s="47">
        <f>+D14/'Q1'!D12</f>
        <v>4.6459330143540631</v>
      </c>
      <c r="G14" s="47">
        <f t="shared" si="0"/>
        <v>4.8208032955715838</v>
      </c>
      <c r="H14" s="37"/>
      <c r="I14" s="70"/>
      <c r="J14" s="18"/>
    </row>
    <row r="15" spans="2:10" ht="15" customHeight="1">
      <c r="B15" s="7" t="s">
        <v>1</v>
      </c>
      <c r="C15" s="8" t="s">
        <v>22</v>
      </c>
      <c r="D15" s="18">
        <f>+SUM(D16:D39)</f>
        <v>103206.00000000003</v>
      </c>
      <c r="E15" s="18">
        <f>+SUM(E16:E39)</f>
        <v>742698</v>
      </c>
      <c r="F15" s="47">
        <f>+D15/'Q1'!D13</f>
        <v>3.4979156075241495</v>
      </c>
      <c r="G15" s="47">
        <f t="shared" si="0"/>
        <v>7.1962676588570416</v>
      </c>
      <c r="H15" s="37"/>
      <c r="I15" s="70"/>
      <c r="J15" s="18"/>
    </row>
    <row r="16" spans="2:10" hidden="1" outlineLevel="1">
      <c r="B16" s="116">
        <v>10</v>
      </c>
      <c r="C16" s="117" t="s">
        <v>523</v>
      </c>
      <c r="D16" s="120">
        <v>11744.000000000009</v>
      </c>
      <c r="E16" s="120">
        <v>77129.000000000102</v>
      </c>
      <c r="F16" s="122">
        <f>+D16/'Q1'!D14</f>
        <v>533.81818181818221</v>
      </c>
      <c r="G16" s="122">
        <f t="shared" si="0"/>
        <v>6.5675238419618562</v>
      </c>
    </row>
    <row r="17" spans="2:7" hidden="1" outlineLevel="1">
      <c r="B17" s="116">
        <v>11</v>
      </c>
      <c r="C17" s="117" t="s">
        <v>524</v>
      </c>
      <c r="D17" s="120">
        <v>2110.9999999999982</v>
      </c>
      <c r="E17" s="120">
        <v>11170.99999999998</v>
      </c>
      <c r="F17" s="122">
        <f>+D17/'Q1'!D15</f>
        <v>0.42819472616632825</v>
      </c>
      <c r="G17" s="122">
        <f t="shared" si="0"/>
        <v>5.2918048318332493</v>
      </c>
    </row>
    <row r="18" spans="2:7" hidden="1" outlineLevel="1">
      <c r="B18" s="116">
        <v>12</v>
      </c>
      <c r="C18" s="117" t="s">
        <v>525</v>
      </c>
      <c r="D18" s="120">
        <v>117.99999999999999</v>
      </c>
      <c r="E18" s="120">
        <v>658</v>
      </c>
      <c r="F18" s="122">
        <f>+D18/'Q1'!D16</f>
        <v>0.15089514066496162</v>
      </c>
      <c r="G18" s="122">
        <f t="shared" si="0"/>
        <v>5.5762711864406782</v>
      </c>
    </row>
    <row r="19" spans="2:7" hidden="1" outlineLevel="1">
      <c r="B19" s="116">
        <v>13</v>
      </c>
      <c r="C19" s="117" t="s">
        <v>526</v>
      </c>
      <c r="D19" s="120">
        <v>4163.9999999999964</v>
      </c>
      <c r="E19" s="120">
        <v>35926.999999999993</v>
      </c>
      <c r="F19" s="122">
        <f>+D19/'Q1'!D17</f>
        <v>4163.9999999999964</v>
      </c>
      <c r="G19" s="122">
        <f t="shared" si="0"/>
        <v>8.6280019212295933</v>
      </c>
    </row>
    <row r="20" spans="2:7" hidden="1" outlineLevel="1">
      <c r="B20" s="116">
        <v>14</v>
      </c>
      <c r="C20" s="117" t="s">
        <v>527</v>
      </c>
      <c r="D20" s="120">
        <v>4720.0000000000027</v>
      </c>
      <c r="E20" s="120">
        <v>39340.999999999978</v>
      </c>
      <c r="F20" s="122">
        <f>+D20/'Q1'!D18</f>
        <v>3.3690221270521077</v>
      </c>
      <c r="G20" s="122">
        <f t="shared" si="0"/>
        <v>8.3349576271186354</v>
      </c>
    </row>
    <row r="21" spans="2:7" hidden="1" outlineLevel="1">
      <c r="B21" s="116">
        <v>15</v>
      </c>
      <c r="C21" s="117" t="s">
        <v>528</v>
      </c>
      <c r="D21" s="120">
        <v>3689.0000000000023</v>
      </c>
      <c r="E21" s="120">
        <v>29956.000000000004</v>
      </c>
      <c r="F21" s="122">
        <f>+D21/'Q1'!D19</f>
        <v>1.2751469063256142</v>
      </c>
      <c r="G21" s="122">
        <f t="shared" si="0"/>
        <v>8.1203578205475697</v>
      </c>
    </row>
    <row r="22" spans="2:7" hidden="1" outlineLevel="1">
      <c r="B22" s="116">
        <v>16</v>
      </c>
      <c r="C22" s="117" t="s">
        <v>529</v>
      </c>
      <c r="D22" s="120">
        <v>3001.0000000000009</v>
      </c>
      <c r="E22" s="120">
        <v>21515.999999999993</v>
      </c>
      <c r="F22" s="122">
        <f>+D22/'Q1'!D20</f>
        <v>2.2734848484848493</v>
      </c>
      <c r="G22" s="122">
        <f t="shared" si="0"/>
        <v>7.1696101299566761</v>
      </c>
    </row>
    <row r="23" spans="2:7" hidden="1" outlineLevel="1">
      <c r="B23" s="116">
        <v>17</v>
      </c>
      <c r="C23" s="117" t="s">
        <v>530</v>
      </c>
      <c r="D23" s="120">
        <v>2604.0000000000018</v>
      </c>
      <c r="E23" s="120">
        <v>19689.000000000007</v>
      </c>
      <c r="F23" s="122">
        <f>+D23/'Q1'!D21</f>
        <v>1.3640649554740711</v>
      </c>
      <c r="G23" s="122">
        <f t="shared" si="0"/>
        <v>7.5610599078340988</v>
      </c>
    </row>
    <row r="24" spans="2:7" hidden="1" outlineLevel="1">
      <c r="B24" s="116">
        <v>18</v>
      </c>
      <c r="C24" s="117" t="s">
        <v>531</v>
      </c>
      <c r="D24" s="120">
        <v>878.99999999999875</v>
      </c>
      <c r="E24" s="120">
        <v>5829.0000000000082</v>
      </c>
      <c r="F24" s="122">
        <f>+D24/'Q1'!D22</f>
        <v>2.5626822157434366</v>
      </c>
      <c r="G24" s="122">
        <f t="shared" si="0"/>
        <v>6.6313993174061618</v>
      </c>
    </row>
    <row r="25" spans="2:7" hidden="1" outlineLevel="1">
      <c r="B25" s="116">
        <v>19</v>
      </c>
      <c r="C25" s="117" t="s">
        <v>532</v>
      </c>
      <c r="D25" s="120">
        <v>1486.9999999999995</v>
      </c>
      <c r="E25" s="120">
        <v>8614</v>
      </c>
      <c r="F25" s="122">
        <f>+D25/'Q1'!D23</f>
        <v>1.4664694280078892</v>
      </c>
      <c r="G25" s="122">
        <f t="shared" si="0"/>
        <v>5.7928715534633506</v>
      </c>
    </row>
    <row r="26" spans="2:7" hidden="1" outlineLevel="1">
      <c r="B26" s="116">
        <v>20</v>
      </c>
      <c r="C26" s="117" t="s">
        <v>533</v>
      </c>
      <c r="D26" s="120">
        <v>4653.0000000000045</v>
      </c>
      <c r="E26" s="120">
        <v>25196.000000000025</v>
      </c>
      <c r="F26" s="122">
        <f>+D26/'Q1'!D24</f>
        <v>211.5000000000002</v>
      </c>
      <c r="G26" s="122">
        <f t="shared" si="0"/>
        <v>5.4150010745755432</v>
      </c>
    </row>
    <row r="27" spans="2:7" hidden="1" outlineLevel="1">
      <c r="B27" s="116">
        <v>21</v>
      </c>
      <c r="C27" s="117" t="s">
        <v>534</v>
      </c>
      <c r="D27" s="120">
        <v>2023.0000000000009</v>
      </c>
      <c r="E27" s="120">
        <v>17440.000000000004</v>
      </c>
      <c r="F27" s="122">
        <f>+D27/'Q1'!D25</f>
        <v>3.1219135802469151</v>
      </c>
      <c r="G27" s="122">
        <f t="shared" si="0"/>
        <v>8.6208601087493797</v>
      </c>
    </row>
    <row r="28" spans="2:7" hidden="1" outlineLevel="1">
      <c r="B28" s="116">
        <v>22</v>
      </c>
      <c r="C28" s="117" t="s">
        <v>535</v>
      </c>
      <c r="D28" s="120">
        <v>3922.0000000000068</v>
      </c>
      <c r="E28" s="120">
        <v>34753.999999999971</v>
      </c>
      <c r="F28" s="122">
        <f>+D28/'Q1'!D26</f>
        <v>30.881889763779583</v>
      </c>
      <c r="G28" s="122">
        <f t="shared" si="0"/>
        <v>8.8612952575216504</v>
      </c>
    </row>
    <row r="29" spans="2:7" hidden="1" outlineLevel="1">
      <c r="B29" s="116">
        <v>23</v>
      </c>
      <c r="C29" s="117" t="s">
        <v>536</v>
      </c>
      <c r="D29" s="120">
        <v>6386.9999999999973</v>
      </c>
      <c r="E29" s="120">
        <v>40001.000000000022</v>
      </c>
      <c r="F29" s="122">
        <f>+D29/'Q1'!D27</f>
        <v>8.1363057324840735</v>
      </c>
      <c r="G29" s="122">
        <f t="shared" si="0"/>
        <v>6.2628777203695067</v>
      </c>
    </row>
    <row r="30" spans="2:7" hidden="1" outlineLevel="1">
      <c r="B30" s="116">
        <v>24</v>
      </c>
      <c r="C30" s="117" t="s">
        <v>537</v>
      </c>
      <c r="D30" s="120">
        <v>1955.0000000000002</v>
      </c>
      <c r="E30" s="120">
        <v>15680.000000000016</v>
      </c>
      <c r="F30" s="122">
        <f>+D30/'Q1'!D28</f>
        <v>0.9518013631937684</v>
      </c>
      <c r="G30" s="122">
        <f t="shared" si="0"/>
        <v>8.0204603580562726</v>
      </c>
    </row>
    <row r="31" spans="2:7" hidden="1" outlineLevel="1">
      <c r="B31" s="116">
        <v>25</v>
      </c>
      <c r="C31" s="117" t="s">
        <v>538</v>
      </c>
      <c r="D31" s="120">
        <v>18576.000000000004</v>
      </c>
      <c r="E31" s="120">
        <v>74318.999999999942</v>
      </c>
      <c r="F31" s="122">
        <f>+D31/'Q1'!D29</f>
        <v>81.832599118942753</v>
      </c>
      <c r="G31" s="122">
        <f t="shared" si="0"/>
        <v>4.0008074935400479</v>
      </c>
    </row>
    <row r="32" spans="2:7" hidden="1" outlineLevel="1">
      <c r="B32" s="116">
        <v>26</v>
      </c>
      <c r="C32" s="117" t="s">
        <v>539</v>
      </c>
      <c r="D32" s="120">
        <v>1764.9999999999989</v>
      </c>
      <c r="E32" s="120">
        <v>13069.000000000007</v>
      </c>
      <c r="F32" s="122">
        <f>+D32/'Q1'!D30</f>
        <v>0.30404823428079225</v>
      </c>
      <c r="G32" s="122">
        <f t="shared" si="0"/>
        <v>7.4045325779036917</v>
      </c>
    </row>
    <row r="33" spans="2:10" hidden="1" outlineLevel="1">
      <c r="B33" s="116">
        <v>27</v>
      </c>
      <c r="C33" s="117" t="s">
        <v>540</v>
      </c>
      <c r="D33" s="120">
        <v>3045.0000000000005</v>
      </c>
      <c r="E33" s="120">
        <v>40694.999999999971</v>
      </c>
      <c r="F33" s="122">
        <f>+D33/'Q1'!D31</f>
        <v>17.400000000000002</v>
      </c>
      <c r="G33" s="122">
        <f t="shared" si="0"/>
        <v>13.364532019704422</v>
      </c>
    </row>
    <row r="34" spans="2:10" hidden="1" outlineLevel="1">
      <c r="B34" s="116">
        <v>28</v>
      </c>
      <c r="C34" s="117" t="s">
        <v>541</v>
      </c>
      <c r="D34" s="120">
        <v>7106</v>
      </c>
      <c r="E34" s="120">
        <v>65067.000000000029</v>
      </c>
      <c r="F34" s="122">
        <f>+D34/'Q1'!D32</f>
        <v>19.960674157303369</v>
      </c>
      <c r="G34" s="122">
        <f t="shared" si="0"/>
        <v>9.1566282015198457</v>
      </c>
    </row>
    <row r="35" spans="2:10" hidden="1" outlineLevel="1">
      <c r="B35" s="116">
        <v>29</v>
      </c>
      <c r="C35" s="117" t="s">
        <v>542</v>
      </c>
      <c r="D35" s="120">
        <v>8157.9999999999945</v>
      </c>
      <c r="E35" s="120">
        <v>78316.000000000015</v>
      </c>
      <c r="F35" s="122">
        <f>+D35/'Q1'!D33</f>
        <v>8.4714434060228392</v>
      </c>
      <c r="G35" s="122">
        <f t="shared" si="0"/>
        <v>9.5999019367492107</v>
      </c>
    </row>
    <row r="36" spans="2:10" hidden="1" outlineLevel="1">
      <c r="B36" s="116">
        <v>30</v>
      </c>
      <c r="C36" s="117" t="s">
        <v>543</v>
      </c>
      <c r="D36" s="120">
        <v>3068.0000000000009</v>
      </c>
      <c r="E36" s="120">
        <v>30875.999999999975</v>
      </c>
      <c r="F36" s="122">
        <f>+D36/'Q1'!D34</f>
        <v>8.2032085561497343</v>
      </c>
      <c r="G36" s="122">
        <f t="shared" si="0"/>
        <v>10.063885267275086</v>
      </c>
    </row>
    <row r="37" spans="2:10" hidden="1" outlineLevel="1">
      <c r="B37" s="116">
        <v>31</v>
      </c>
      <c r="C37" s="117" t="s">
        <v>544</v>
      </c>
      <c r="D37" s="120">
        <v>2025.9999999999995</v>
      </c>
      <c r="E37" s="120">
        <v>19098.000000000004</v>
      </c>
      <c r="F37" s="122">
        <f>+D37/'Q1'!D35</f>
        <v>12.506172839506171</v>
      </c>
      <c r="G37" s="122">
        <f t="shared" si="0"/>
        <v>9.4264560710760161</v>
      </c>
    </row>
    <row r="38" spans="2:10" hidden="1" outlineLevel="1">
      <c r="B38" s="116">
        <v>32</v>
      </c>
      <c r="C38" s="117" t="s">
        <v>545</v>
      </c>
      <c r="D38" s="120">
        <v>1716.0000000000014</v>
      </c>
      <c r="E38" s="120">
        <v>15155.000000000015</v>
      </c>
      <c r="F38" s="122">
        <f>+D38/'Q1'!D36</f>
        <v>0.77227722772277285</v>
      </c>
      <c r="G38" s="122">
        <f t="shared" si="0"/>
        <v>8.8315850815850823</v>
      </c>
    </row>
    <row r="39" spans="2:10" hidden="1" outlineLevel="1">
      <c r="B39" s="116">
        <v>33</v>
      </c>
      <c r="C39" s="117" t="s">
        <v>546</v>
      </c>
      <c r="D39" s="120">
        <v>4289.0000000000036</v>
      </c>
      <c r="E39" s="120">
        <v>23202.000000000069</v>
      </c>
      <c r="F39" s="122">
        <f>+D39/'Q1'!D37</f>
        <v>4.4216494845360863</v>
      </c>
      <c r="G39" s="122">
        <f t="shared" si="0"/>
        <v>5.4096525996735947</v>
      </c>
    </row>
    <row r="40" spans="2:10" ht="15" customHeight="1" collapsed="1">
      <c r="B40" s="7" t="s">
        <v>2</v>
      </c>
      <c r="C40" s="8" t="s">
        <v>28</v>
      </c>
      <c r="D40" s="18">
        <v>1695.9999999999986</v>
      </c>
      <c r="E40" s="18">
        <v>12416.999999999995</v>
      </c>
      <c r="F40" s="47">
        <f>+D40/'Q1'!D38</f>
        <v>4.0094562647754106</v>
      </c>
      <c r="G40" s="47">
        <f t="shared" si="0"/>
        <v>7.3213443396226445</v>
      </c>
      <c r="H40" s="37"/>
      <c r="I40" s="70"/>
      <c r="J40" s="18"/>
    </row>
    <row r="41" spans="2:10" ht="15" customHeight="1">
      <c r="B41" s="7" t="s">
        <v>3</v>
      </c>
      <c r="C41" s="8" t="s">
        <v>27</v>
      </c>
      <c r="D41" s="18">
        <v>13172.000000000007</v>
      </c>
      <c r="E41" s="18">
        <v>65707.999999999942</v>
      </c>
      <c r="F41" s="47">
        <f>+D41/'Q1'!D39</f>
        <v>10.503987240829352</v>
      </c>
      <c r="G41" s="47">
        <f t="shared" si="0"/>
        <v>4.9884603704828354</v>
      </c>
      <c r="H41" s="37"/>
      <c r="I41" s="70"/>
      <c r="J41" s="18"/>
    </row>
    <row r="42" spans="2:10" ht="15" customHeight="1">
      <c r="B42" s="7" t="s">
        <v>4</v>
      </c>
      <c r="C42" s="8" t="s">
        <v>23</v>
      </c>
      <c r="D42" s="18">
        <v>119117.00000000015</v>
      </c>
      <c r="E42" s="18">
        <v>403305.99999999959</v>
      </c>
      <c r="F42" s="47">
        <f>+D42/'Q1'!D40</f>
        <v>3.8714573582943363</v>
      </c>
      <c r="G42" s="47">
        <f t="shared" si="0"/>
        <v>3.3857971574166501</v>
      </c>
      <c r="H42" s="37"/>
      <c r="I42" s="70"/>
      <c r="J42" s="18"/>
    </row>
    <row r="43" spans="2:10" ht="15" customHeight="1">
      <c r="B43" s="7" t="s">
        <v>5</v>
      </c>
      <c r="C43" s="9" t="s">
        <v>455</v>
      </c>
      <c r="D43" s="18">
        <v>284525.00000000151</v>
      </c>
      <c r="E43" s="18">
        <v>727202.99999999627</v>
      </c>
      <c r="F43" s="47">
        <f>+D43/'Q1'!D41</f>
        <v>3.5064638970706223</v>
      </c>
      <c r="G43" s="47">
        <f t="shared" si="0"/>
        <v>2.5558492223881641</v>
      </c>
      <c r="H43" s="37"/>
      <c r="I43" s="70"/>
      <c r="J43" s="18"/>
    </row>
    <row r="44" spans="2:10" ht="15" customHeight="1">
      <c r="B44" s="7" t="s">
        <v>6</v>
      </c>
      <c r="C44" s="9" t="s">
        <v>24</v>
      </c>
      <c r="D44" s="18">
        <v>39242.999999999942</v>
      </c>
      <c r="E44" s="18">
        <v>143197.00000000026</v>
      </c>
      <c r="F44" s="47">
        <f>+D44/'Q1'!D42</f>
        <v>3.5665727528855715</v>
      </c>
      <c r="G44" s="47">
        <f t="shared" si="0"/>
        <v>3.6489819840481226</v>
      </c>
      <c r="H44" s="37"/>
      <c r="I44" s="70"/>
      <c r="J44" s="18"/>
    </row>
    <row r="45" spans="2:10" ht="15" customHeight="1">
      <c r="B45" s="7" t="s">
        <v>7</v>
      </c>
      <c r="C45" s="9" t="s">
        <v>31</v>
      </c>
      <c r="D45" s="18">
        <v>65818.999999999811</v>
      </c>
      <c r="E45" s="18">
        <v>248791.99999999997</v>
      </c>
      <c r="F45" s="47">
        <f>+D45/'Q1'!D43</f>
        <v>1.8849590469098978</v>
      </c>
      <c r="G45" s="47">
        <f t="shared" si="0"/>
        <v>3.7799419620474435</v>
      </c>
      <c r="H45" s="37"/>
      <c r="I45" s="70"/>
      <c r="J45" s="18"/>
    </row>
    <row r="46" spans="2:10" ht="15" customHeight="1">
      <c r="B46" s="7" t="s">
        <v>8</v>
      </c>
      <c r="C46" s="9" t="s">
        <v>456</v>
      </c>
      <c r="D46" s="18">
        <v>9311.9999999999836</v>
      </c>
      <c r="E46" s="18">
        <v>53220.999999999956</v>
      </c>
      <c r="F46" s="47">
        <f>+D46/'Q1'!D44</f>
        <v>1.3938033228558575</v>
      </c>
      <c r="G46" s="47">
        <f t="shared" si="0"/>
        <v>5.7153135738831669</v>
      </c>
      <c r="H46" s="37"/>
      <c r="I46" s="70"/>
      <c r="J46" s="18"/>
    </row>
    <row r="47" spans="2:10" ht="15" customHeight="1">
      <c r="B47" s="7" t="s">
        <v>9</v>
      </c>
      <c r="C47" s="9" t="s">
        <v>29</v>
      </c>
      <c r="D47" s="18">
        <v>16584.999999999989</v>
      </c>
      <c r="E47" s="18">
        <v>22499.999999999956</v>
      </c>
      <c r="F47" s="47">
        <f>+D47/'Q1'!D45</f>
        <v>2.2772209254428106</v>
      </c>
      <c r="G47" s="47">
        <f t="shared" si="0"/>
        <v>1.3566475731082286</v>
      </c>
      <c r="H47" s="37"/>
      <c r="I47" s="70"/>
      <c r="J47" s="18"/>
    </row>
    <row r="48" spans="2:10" ht="15" customHeight="1">
      <c r="B48" s="7" t="s">
        <v>10</v>
      </c>
      <c r="C48" s="9" t="s">
        <v>30</v>
      </c>
      <c r="D48" s="18">
        <v>3132.9999999999986</v>
      </c>
      <c r="E48" s="18">
        <v>8745.0000000000109</v>
      </c>
      <c r="F48" s="47">
        <f>+D48/'Q1'!D46</f>
        <v>0.32782253845348946</v>
      </c>
      <c r="G48" s="47">
        <f t="shared" si="0"/>
        <v>2.7912543887647669</v>
      </c>
      <c r="H48" s="37"/>
      <c r="I48" s="70"/>
      <c r="J48" s="18"/>
    </row>
    <row r="49" spans="2:10" ht="15" customHeight="1">
      <c r="B49" s="7" t="s">
        <v>11</v>
      </c>
      <c r="C49" s="9" t="s">
        <v>32</v>
      </c>
      <c r="D49" s="18">
        <v>24275.000000000069</v>
      </c>
      <c r="E49" s="18">
        <v>92118.000000000204</v>
      </c>
      <c r="F49" s="47">
        <f>+D49/'Q1'!D47</f>
        <v>1.0514119889119919</v>
      </c>
      <c r="G49" s="47">
        <f t="shared" si="0"/>
        <v>3.7947682801235816</v>
      </c>
      <c r="H49" s="37"/>
      <c r="I49" s="70"/>
      <c r="J49" s="18"/>
    </row>
    <row r="50" spans="2:10" ht="15" customHeight="1">
      <c r="B50" s="7" t="s">
        <v>12</v>
      </c>
      <c r="C50" s="9" t="s">
        <v>457</v>
      </c>
      <c r="D50" s="18">
        <v>76131.999999999825</v>
      </c>
      <c r="E50" s="18">
        <v>298270.99999999901</v>
      </c>
      <c r="F50" s="47">
        <f>+D50/'Q1'!D48</f>
        <v>8.346891788181102</v>
      </c>
      <c r="G50" s="47">
        <f t="shared" si="0"/>
        <v>3.9178137970892619</v>
      </c>
      <c r="H50" s="37"/>
      <c r="I50" s="70"/>
      <c r="J50" s="18"/>
    </row>
    <row r="51" spans="2:10" ht="15" customHeight="1">
      <c r="B51" s="7" t="s">
        <v>13</v>
      </c>
      <c r="C51" s="9" t="s">
        <v>33</v>
      </c>
      <c r="D51" s="18">
        <v>917.00000000000068</v>
      </c>
      <c r="E51" s="18">
        <v>6339.9999999999982</v>
      </c>
      <c r="F51" s="47">
        <f>+D51/'Q1'!D49</f>
        <v>1.2736111111111121</v>
      </c>
      <c r="G51" s="47">
        <f t="shared" si="0"/>
        <v>6.9138495092693493</v>
      </c>
      <c r="H51" s="37"/>
      <c r="I51" s="70"/>
      <c r="J51" s="18"/>
    </row>
    <row r="52" spans="2:10" ht="15" customHeight="1">
      <c r="B52" s="7" t="s">
        <v>14</v>
      </c>
      <c r="C52" s="9" t="s">
        <v>25</v>
      </c>
      <c r="D52" s="18">
        <v>3931.0000000000023</v>
      </c>
      <c r="E52" s="18">
        <v>22045.999999999967</v>
      </c>
      <c r="F52" s="47">
        <f>+D52/'Q1'!D50</f>
        <v>0.89933653626172549</v>
      </c>
      <c r="G52" s="47">
        <f t="shared" si="0"/>
        <v>5.6082421775629498</v>
      </c>
      <c r="H52" s="37"/>
      <c r="I52" s="70"/>
      <c r="J52" s="18"/>
    </row>
    <row r="53" spans="2:10" ht="15" customHeight="1">
      <c r="B53" s="7" t="s">
        <v>15</v>
      </c>
      <c r="C53" s="9" t="s">
        <v>34</v>
      </c>
      <c r="D53" s="18">
        <v>45357.999999999818</v>
      </c>
      <c r="E53" s="18">
        <v>425153.99999999913</v>
      </c>
      <c r="F53" s="47">
        <f>+D53/'Q1'!D51</f>
        <v>2.3930568745383463</v>
      </c>
      <c r="G53" s="47">
        <f t="shared" si="0"/>
        <v>9.3732968825786145</v>
      </c>
      <c r="H53" s="37"/>
      <c r="I53" s="70"/>
      <c r="J53" s="18"/>
    </row>
    <row r="54" spans="2:10" ht="15" customHeight="1">
      <c r="B54" s="7" t="s">
        <v>16</v>
      </c>
      <c r="C54" s="9" t="s">
        <v>35</v>
      </c>
      <c r="D54" s="18">
        <v>3473.000000000005</v>
      </c>
      <c r="E54" s="18">
        <v>22214.99999999996</v>
      </c>
      <c r="F54" s="47">
        <f>+D54/'Q1'!D52</f>
        <v>0.81583274606530543</v>
      </c>
      <c r="G54" s="47">
        <f t="shared" si="0"/>
        <v>6.3964871868701207</v>
      </c>
      <c r="H54" s="37"/>
      <c r="I54" s="70"/>
      <c r="J54" s="18"/>
    </row>
    <row r="55" spans="2:10" ht="15" customHeight="1">
      <c r="B55" s="7" t="s">
        <v>17</v>
      </c>
      <c r="C55" s="9" t="s">
        <v>36</v>
      </c>
      <c r="D55" s="18">
        <v>6010.9999999999991</v>
      </c>
      <c r="E55" s="18">
        <v>18626.999999999993</v>
      </c>
      <c r="F55" s="47">
        <f>+D55/'Q1'!D53</f>
        <v>0.4814963152835629</v>
      </c>
      <c r="G55" s="47">
        <f t="shared" si="0"/>
        <v>3.0988188321410739</v>
      </c>
      <c r="H55" s="37"/>
      <c r="I55" s="70"/>
      <c r="J55" s="22"/>
    </row>
    <row r="56" spans="2:10" ht="15" customHeight="1">
      <c r="B56" s="7" t="s">
        <v>18</v>
      </c>
      <c r="C56" s="9" t="s">
        <v>37</v>
      </c>
      <c r="D56" s="18">
        <v>10</v>
      </c>
      <c r="E56" s="18">
        <v>10</v>
      </c>
      <c r="F56" s="47">
        <f>+D56/'Q1'!D54</f>
        <v>0.45454545454545453</v>
      </c>
      <c r="G56" s="47">
        <f t="shared" si="0"/>
        <v>1</v>
      </c>
      <c r="H56" s="36"/>
    </row>
    <row r="57" spans="2:10" ht="3.75" customHeight="1">
      <c r="B57" s="17"/>
      <c r="C57" s="17"/>
      <c r="D57" s="17"/>
      <c r="E57" s="17"/>
      <c r="F57" s="17"/>
      <c r="G57" s="17"/>
    </row>
    <row r="58" spans="2:10">
      <c r="C58" s="1"/>
    </row>
    <row r="59" spans="2:10">
      <c r="C59" s="11"/>
    </row>
    <row r="60" spans="2:10">
      <c r="C60" s="11"/>
    </row>
    <row r="61" spans="2:10">
      <c r="C61" s="11"/>
    </row>
    <row r="62" spans="2:10">
      <c r="C62" s="11"/>
    </row>
    <row r="63" spans="2:10">
      <c r="C63" s="11"/>
    </row>
    <row r="64" spans="2:10">
      <c r="C64" s="11"/>
    </row>
    <row r="65" spans="3:3">
      <c r="C65" s="11"/>
    </row>
    <row r="66" spans="3:3">
      <c r="C66" s="11"/>
    </row>
    <row r="67" spans="3:3">
      <c r="C67" s="11"/>
    </row>
    <row r="68" spans="3:3">
      <c r="C68" s="11"/>
    </row>
    <row r="69" spans="3:3">
      <c r="C69" s="11"/>
    </row>
    <row r="70" spans="3:3">
      <c r="C70" s="11"/>
    </row>
    <row r="71" spans="3:3">
      <c r="C71" s="11"/>
    </row>
    <row r="72" spans="3:3">
      <c r="C72" s="11"/>
    </row>
    <row r="73" spans="3:3">
      <c r="C73" s="11"/>
    </row>
    <row r="74" spans="3:3">
      <c r="C74" s="11"/>
    </row>
    <row r="75" spans="3:3">
      <c r="C75" s="11"/>
    </row>
    <row r="77" spans="3:3">
      <c r="C77" s="1"/>
    </row>
    <row r="78" spans="3:3">
      <c r="C78" s="3"/>
    </row>
    <row r="79" spans="3:3">
      <c r="C79" s="4"/>
    </row>
  </sheetData>
  <mergeCells count="5">
    <mergeCell ref="B3:G3"/>
    <mergeCell ref="B5:G5"/>
    <mergeCell ref="B6:G6"/>
    <mergeCell ref="B8:C10"/>
    <mergeCell ref="D8:G8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D3D3F5"/>
    <pageSetUpPr fitToPage="1"/>
  </sheetPr>
  <dimension ref="B2:H31"/>
  <sheetViews>
    <sheetView showGridLines="0" zoomScaleNormal="100" workbookViewId="0"/>
  </sheetViews>
  <sheetFormatPr defaultColWidth="9.140625" defaultRowHeight="14.25"/>
  <cols>
    <col min="1" max="1" width="9.140625" style="15"/>
    <col min="2" max="2" width="23.28515625" style="15" customWidth="1"/>
    <col min="3" max="3" width="12.42578125" style="15" customWidth="1"/>
    <col min="4" max="4" width="12" style="15" customWidth="1"/>
    <col min="5" max="5" width="15" style="15" customWidth="1"/>
    <col min="6" max="6" width="17.5703125" style="15" customWidth="1"/>
    <col min="7" max="16384" width="9.140625" style="15"/>
  </cols>
  <sheetData>
    <row r="2" spans="2:8" ht="15">
      <c r="B2" s="14"/>
      <c r="C2" s="14"/>
      <c r="D2" s="14"/>
      <c r="F2" s="14" t="s">
        <v>119</v>
      </c>
    </row>
    <row r="3" spans="2:8" ht="49.5" customHeight="1">
      <c r="B3" s="145" t="s">
        <v>117</v>
      </c>
      <c r="C3" s="145"/>
      <c r="D3" s="145"/>
      <c r="E3" s="145"/>
      <c r="F3" s="145"/>
    </row>
    <row r="4" spans="2:8" ht="3.75" customHeight="1"/>
    <row r="5" spans="2:8">
      <c r="B5" s="147">
        <v>2023</v>
      </c>
      <c r="C5" s="147"/>
      <c r="D5" s="147"/>
      <c r="E5" s="147"/>
      <c r="F5" s="147"/>
    </row>
    <row r="6" spans="2:8" ht="15" customHeight="1">
      <c r="B6" s="146" t="s">
        <v>40</v>
      </c>
      <c r="C6" s="146"/>
      <c r="D6" s="146"/>
      <c r="E6" s="146"/>
      <c r="F6" s="146"/>
    </row>
    <row r="7" spans="2:8" ht="3" customHeight="1"/>
    <row r="8" spans="2:8" ht="27" customHeight="1">
      <c r="B8" s="157" t="s">
        <v>42</v>
      </c>
      <c r="C8" s="162" t="s">
        <v>109</v>
      </c>
      <c r="D8" s="159"/>
      <c r="E8" s="159"/>
      <c r="F8" s="163"/>
    </row>
    <row r="9" spans="2:8" ht="3.75" customHeight="1">
      <c r="B9" s="157"/>
      <c r="C9" s="94"/>
      <c r="D9" s="25"/>
      <c r="E9" s="25"/>
      <c r="F9" s="95"/>
    </row>
    <row r="10" spans="2:8" s="16" customFormat="1" ht="33.75" customHeight="1">
      <c r="B10" s="157"/>
      <c r="C10" s="89" t="s">
        <v>463</v>
      </c>
      <c r="D10" s="93" t="s">
        <v>467</v>
      </c>
      <c r="E10" s="21" t="s">
        <v>465</v>
      </c>
      <c r="F10" s="93" t="s">
        <v>468</v>
      </c>
    </row>
    <row r="11" spans="2:8" ht="3.75" customHeight="1">
      <c r="B11" s="17"/>
      <c r="C11" s="17"/>
      <c r="D11" s="17"/>
      <c r="E11" s="17"/>
      <c r="F11" s="17"/>
    </row>
    <row r="12" spans="2:8" ht="22.5" customHeight="1">
      <c r="B12" s="5" t="s">
        <v>19</v>
      </c>
      <c r="C12" s="6">
        <v>654051.99999998347</v>
      </c>
      <c r="D12" s="6">
        <v>2883631.0000000629</v>
      </c>
      <c r="E12" s="31">
        <f>+C12/'Q2'!C10</f>
        <v>2.1776255114848411</v>
      </c>
      <c r="F12" s="31">
        <f>+D12/C12</f>
        <v>4.4088711600914543</v>
      </c>
      <c r="G12" s="35"/>
      <c r="H12" s="67"/>
    </row>
    <row r="13" spans="2:8" ht="22.5" customHeight="1">
      <c r="B13" s="11" t="s">
        <v>43</v>
      </c>
      <c r="C13" s="18">
        <v>48675.999999999862</v>
      </c>
      <c r="D13" s="18">
        <v>209290.99999999866</v>
      </c>
      <c r="E13" s="47">
        <f>+C13/'Q2'!C11</f>
        <v>2.3439110126643166</v>
      </c>
      <c r="F13" s="47">
        <f t="shared" ref="F13:F30" si="0">+D13/C13</f>
        <v>4.2996754047168881</v>
      </c>
      <c r="G13" s="35"/>
      <c r="H13" s="67"/>
    </row>
    <row r="14" spans="2:8" ht="22.5" customHeight="1">
      <c r="B14" s="11" t="s">
        <v>44</v>
      </c>
      <c r="C14" s="18">
        <v>13080.000000000002</v>
      </c>
      <c r="D14" s="18">
        <v>53995.000000000007</v>
      </c>
      <c r="E14" s="47">
        <f>+C14/'Q2'!C12</f>
        <v>2.6710230753522568</v>
      </c>
      <c r="F14" s="47">
        <f t="shared" si="0"/>
        <v>4.1280581039755351</v>
      </c>
      <c r="G14" s="35"/>
      <c r="H14" s="67"/>
    </row>
    <row r="15" spans="2:8" ht="22.5" customHeight="1">
      <c r="B15" s="11" t="s">
        <v>46</v>
      </c>
      <c r="C15" s="18">
        <v>61993.999999999956</v>
      </c>
      <c r="D15" s="18">
        <v>252169.00000000212</v>
      </c>
      <c r="E15" s="47">
        <f>+C15/'Q2'!C13</f>
        <v>2.2600802041560319</v>
      </c>
      <c r="F15" s="47">
        <f t="shared" si="0"/>
        <v>4.0676355776365822</v>
      </c>
      <c r="G15" s="35"/>
      <c r="H15" s="67"/>
    </row>
    <row r="16" spans="2:8" ht="22.5" customHeight="1">
      <c r="B16" s="11" t="s">
        <v>45</v>
      </c>
      <c r="C16" s="18">
        <v>3624.9999999999973</v>
      </c>
      <c r="D16" s="18">
        <v>16765.000000000018</v>
      </c>
      <c r="E16" s="47">
        <f>+C16/'Q2'!C14</f>
        <v>0.9330759330759324</v>
      </c>
      <c r="F16" s="47">
        <f t="shared" si="0"/>
        <v>4.624827586206905</v>
      </c>
      <c r="G16" s="35"/>
      <c r="H16" s="67"/>
    </row>
    <row r="17" spans="2:8" ht="22.5" customHeight="1">
      <c r="B17" s="11" t="s">
        <v>47</v>
      </c>
      <c r="C17" s="18">
        <v>8949.0000000000146</v>
      </c>
      <c r="D17" s="18">
        <v>73609.99999999984</v>
      </c>
      <c r="E17" s="47">
        <f>+C17/'Q2'!C15</f>
        <v>1.795185556670013</v>
      </c>
      <c r="F17" s="47">
        <f t="shared" si="0"/>
        <v>8.2255000558721338</v>
      </c>
      <c r="G17" s="35"/>
      <c r="H17" s="67"/>
    </row>
    <row r="18" spans="2:8" ht="22.5" customHeight="1">
      <c r="B18" s="11" t="s">
        <v>48</v>
      </c>
      <c r="C18" s="18">
        <v>26183.000000000069</v>
      </c>
      <c r="D18" s="18">
        <v>133807</v>
      </c>
      <c r="E18" s="47">
        <f>+C18/'Q2'!C16</f>
        <v>2.2696775312066633</v>
      </c>
      <c r="F18" s="47">
        <f t="shared" si="0"/>
        <v>5.1104533475919354</v>
      </c>
      <c r="G18" s="35"/>
      <c r="H18" s="67"/>
    </row>
    <row r="19" spans="2:8" ht="22.5" customHeight="1">
      <c r="B19" s="11" t="s">
        <v>49</v>
      </c>
      <c r="C19" s="18">
        <v>8361.9999999999945</v>
      </c>
      <c r="D19" s="18">
        <v>35250.999999999942</v>
      </c>
      <c r="E19" s="47">
        <f>+C19/'Q2'!C17</f>
        <v>1.5456561922365979</v>
      </c>
      <c r="F19" s="47">
        <f t="shared" si="0"/>
        <v>4.2156182731403931</v>
      </c>
      <c r="G19" s="35"/>
      <c r="H19" s="67"/>
    </row>
    <row r="20" spans="2:8" ht="22.5" customHeight="1">
      <c r="B20" s="11" t="s">
        <v>50</v>
      </c>
      <c r="C20" s="18">
        <v>39961.000000000065</v>
      </c>
      <c r="D20" s="18">
        <v>121134.99999999997</v>
      </c>
      <c r="E20" s="47">
        <f>+C20/'Q2'!C18</f>
        <v>2.0349849773387008</v>
      </c>
      <c r="F20" s="47">
        <f t="shared" si="0"/>
        <v>3.0313305472835959</v>
      </c>
      <c r="G20" s="35"/>
      <c r="H20" s="67"/>
    </row>
    <row r="21" spans="2:8" ht="22.5" customHeight="1">
      <c r="B21" s="11" t="s">
        <v>51</v>
      </c>
      <c r="C21" s="18">
        <v>6387.9999999999964</v>
      </c>
      <c r="D21" s="18">
        <v>28537.999999999989</v>
      </c>
      <c r="E21" s="47">
        <f>+C21/'Q2'!C19</f>
        <v>1.5630046488867131</v>
      </c>
      <c r="F21" s="47">
        <f t="shared" si="0"/>
        <v>4.4674389480275529</v>
      </c>
      <c r="G21" s="35"/>
      <c r="H21" s="67"/>
    </row>
    <row r="22" spans="2:8" ht="22.5" customHeight="1">
      <c r="B22" s="11" t="s">
        <v>52</v>
      </c>
      <c r="C22" s="18">
        <v>29558.999999999931</v>
      </c>
      <c r="D22" s="18">
        <v>115882.00000000019</v>
      </c>
      <c r="E22" s="47">
        <f>+C22/'Q2'!C20</f>
        <v>1.755389274897555</v>
      </c>
      <c r="F22" s="47">
        <f t="shared" si="0"/>
        <v>3.9203626645015208</v>
      </c>
      <c r="G22" s="35"/>
      <c r="H22" s="67"/>
    </row>
    <row r="23" spans="2:8" ht="22.5" customHeight="1">
      <c r="B23" s="11" t="s">
        <v>53</v>
      </c>
      <c r="C23" s="18">
        <v>192949.00000000044</v>
      </c>
      <c r="D23" s="18">
        <v>861256.00000000908</v>
      </c>
      <c r="E23" s="47">
        <f>+C23/'Q2'!C21</f>
        <v>2.7709419384487304</v>
      </c>
      <c r="F23" s="47">
        <f t="shared" si="0"/>
        <v>4.4636458338732368</v>
      </c>
      <c r="G23" s="35"/>
      <c r="H23" s="67"/>
    </row>
    <row r="24" spans="2:8" ht="22.5" customHeight="1">
      <c r="B24" s="11" t="s">
        <v>54</v>
      </c>
      <c r="C24" s="18">
        <v>6204.9999999999982</v>
      </c>
      <c r="D24" s="18">
        <v>20270.000000000044</v>
      </c>
      <c r="E24" s="47">
        <f>+C24/'Q2'!C22</f>
        <v>2.0370978332238998</v>
      </c>
      <c r="F24" s="47">
        <f t="shared" si="0"/>
        <v>3.2667203867848591</v>
      </c>
      <c r="G24" s="35"/>
      <c r="H24" s="67"/>
    </row>
    <row r="25" spans="2:8" ht="22.5" customHeight="1">
      <c r="B25" s="11" t="s">
        <v>55</v>
      </c>
      <c r="C25" s="18">
        <v>108934.00000000015</v>
      </c>
      <c r="D25" s="18">
        <v>495539.00000000128</v>
      </c>
      <c r="E25" s="47">
        <f>+C25/'Q2'!C23</f>
        <v>1.9813026318182672</v>
      </c>
      <c r="F25" s="47">
        <f t="shared" si="0"/>
        <v>4.5489837883489139</v>
      </c>
      <c r="G25" s="35"/>
      <c r="H25" s="67"/>
    </row>
    <row r="26" spans="2:8" ht="22.5" customHeight="1">
      <c r="B26" s="11" t="s">
        <v>56</v>
      </c>
      <c r="C26" s="18">
        <v>21144.999999999993</v>
      </c>
      <c r="D26" s="18">
        <v>99431.000000000116</v>
      </c>
      <c r="E26" s="47">
        <f>+C26/'Q2'!C24</f>
        <v>1.7138109904360506</v>
      </c>
      <c r="F26" s="47">
        <f t="shared" si="0"/>
        <v>4.7023409789548429</v>
      </c>
      <c r="G26" s="35"/>
      <c r="H26" s="67"/>
    </row>
    <row r="27" spans="2:8" ht="22.5" customHeight="1">
      <c r="B27" s="11" t="s">
        <v>57</v>
      </c>
      <c r="C27" s="18">
        <v>41481.99999999984</v>
      </c>
      <c r="D27" s="18">
        <v>199224.99999999945</v>
      </c>
      <c r="E27" s="47">
        <f>+C27/'Q2'!C25</f>
        <v>2.3660734656627791</v>
      </c>
      <c r="F27" s="47">
        <f t="shared" si="0"/>
        <v>4.8026855021455139</v>
      </c>
      <c r="G27" s="35"/>
      <c r="H27" s="67"/>
    </row>
    <row r="28" spans="2:8" ht="22.5" customHeight="1">
      <c r="B28" s="11" t="s">
        <v>58</v>
      </c>
      <c r="C28" s="18">
        <v>11724.999999999971</v>
      </c>
      <c r="D28" s="18">
        <v>67330.000000000262</v>
      </c>
      <c r="E28" s="47">
        <f>+C28/'Q2'!C26</f>
        <v>1.5123178124596892</v>
      </c>
      <c r="F28" s="47">
        <f t="shared" si="0"/>
        <v>5.7424307036247697</v>
      </c>
      <c r="G28" s="35"/>
      <c r="H28" s="67"/>
    </row>
    <row r="29" spans="2:8" ht="22.5" customHeight="1">
      <c r="B29" s="11" t="s">
        <v>59</v>
      </c>
      <c r="C29" s="18">
        <v>5900.9999999999955</v>
      </c>
      <c r="D29" s="18">
        <v>23976.999999999989</v>
      </c>
      <c r="E29" s="47">
        <f>+C29/'Q2'!C27</f>
        <v>1.0915649278579347</v>
      </c>
      <c r="F29" s="47">
        <f t="shared" si="0"/>
        <v>4.0632096254872065</v>
      </c>
      <c r="G29" s="35"/>
      <c r="H29" s="67"/>
    </row>
    <row r="30" spans="2:8" ht="22.5" customHeight="1">
      <c r="B30" s="11" t="s">
        <v>60</v>
      </c>
      <c r="C30" s="18">
        <v>18934.000000000065</v>
      </c>
      <c r="D30" s="18">
        <v>76160</v>
      </c>
      <c r="E30" s="47">
        <f>+C30/'Q2'!C28</f>
        <v>1.8582785356757352</v>
      </c>
      <c r="F30" s="47">
        <f t="shared" si="0"/>
        <v>4.0223935776909121</v>
      </c>
      <c r="G30" s="35"/>
      <c r="H30" s="67"/>
    </row>
    <row r="31" spans="2:8" ht="3.75" customHeight="1">
      <c r="B31" s="12"/>
      <c r="C31" s="17"/>
      <c r="D31" s="17"/>
      <c r="E31" s="17"/>
      <c r="F31" s="17"/>
    </row>
  </sheetData>
  <mergeCells count="5">
    <mergeCell ref="C8:F8"/>
    <mergeCell ref="B8:B10"/>
    <mergeCell ref="B6:F6"/>
    <mergeCell ref="B5:F5"/>
    <mergeCell ref="B3:F3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D3D3F5"/>
    <pageSetUpPr fitToPage="1"/>
  </sheetPr>
  <dimension ref="B2:H31"/>
  <sheetViews>
    <sheetView showGridLines="0" zoomScaleNormal="100" workbookViewId="0"/>
  </sheetViews>
  <sheetFormatPr defaultColWidth="9.140625" defaultRowHeight="14.25"/>
  <cols>
    <col min="1" max="1" width="9.140625" style="15"/>
    <col min="2" max="2" width="22.7109375" style="15" customWidth="1"/>
    <col min="3" max="3" width="11" style="15" customWidth="1"/>
    <col min="4" max="4" width="11.85546875" style="15" customWidth="1"/>
    <col min="5" max="5" width="15" style="15" customWidth="1"/>
    <col min="6" max="6" width="18" style="15" customWidth="1"/>
    <col min="7" max="16384" width="9.140625" style="15"/>
  </cols>
  <sheetData>
    <row r="2" spans="2:8" ht="15">
      <c r="B2" s="14"/>
      <c r="C2" s="14"/>
      <c r="D2" s="14"/>
      <c r="F2" s="14" t="s">
        <v>120</v>
      </c>
    </row>
    <row r="3" spans="2:8" ht="49.5" customHeight="1">
      <c r="B3" s="145" t="s">
        <v>118</v>
      </c>
      <c r="C3" s="145"/>
      <c r="D3" s="145"/>
      <c r="E3" s="145"/>
      <c r="F3" s="145"/>
    </row>
    <row r="4" spans="2:8" ht="3.75" customHeight="1"/>
    <row r="5" spans="2:8">
      <c r="B5" s="147">
        <v>2023</v>
      </c>
      <c r="C5" s="147"/>
      <c r="D5" s="147"/>
      <c r="E5" s="147"/>
      <c r="F5" s="147"/>
    </row>
    <row r="6" spans="2:8" ht="15" customHeight="1">
      <c r="B6" s="146" t="s">
        <v>40</v>
      </c>
      <c r="C6" s="146"/>
      <c r="D6" s="146"/>
      <c r="E6" s="146"/>
      <c r="F6" s="146"/>
    </row>
    <row r="7" spans="2:8" ht="3" customHeight="1"/>
    <row r="8" spans="2:8" ht="19.5" customHeight="1">
      <c r="B8" s="157" t="s">
        <v>42</v>
      </c>
      <c r="C8" s="162" t="s">
        <v>111</v>
      </c>
      <c r="D8" s="159"/>
      <c r="E8" s="159"/>
      <c r="F8" s="163"/>
    </row>
    <row r="9" spans="2:8" ht="3.75" customHeight="1">
      <c r="B9" s="157"/>
      <c r="C9" s="94"/>
      <c r="D9" s="25"/>
      <c r="E9" s="25"/>
      <c r="F9" s="95"/>
    </row>
    <row r="10" spans="2:8" s="16" customFormat="1" ht="29.25" customHeight="1">
      <c r="B10" s="157"/>
      <c r="C10" s="89" t="s">
        <v>463</v>
      </c>
      <c r="D10" s="93" t="s">
        <v>464</v>
      </c>
      <c r="E10" s="21" t="s">
        <v>465</v>
      </c>
      <c r="F10" s="93" t="s">
        <v>466</v>
      </c>
    </row>
    <row r="11" spans="2:8" ht="3.75" customHeight="1">
      <c r="B11" s="17"/>
      <c r="C11" s="17"/>
      <c r="D11" s="17"/>
      <c r="E11" s="17"/>
      <c r="F11" s="17"/>
    </row>
    <row r="12" spans="2:8" ht="22.5" customHeight="1">
      <c r="B12" s="5" t="s">
        <v>19</v>
      </c>
      <c r="C12" s="6">
        <v>181367.00000000015</v>
      </c>
      <c r="D12" s="6">
        <v>2827241.9999999655</v>
      </c>
      <c r="E12" s="31">
        <f>+C12/'Q2'!C10</f>
        <v>0.60385016197715391</v>
      </c>
      <c r="F12" s="31">
        <f>+D12/C12</f>
        <v>15.588513897235789</v>
      </c>
      <c r="G12" s="54"/>
      <c r="H12" s="69"/>
    </row>
    <row r="13" spans="2:8" ht="22.5" customHeight="1">
      <c r="B13" s="11" t="s">
        <v>43</v>
      </c>
      <c r="C13" s="18">
        <v>17885.000000000011</v>
      </c>
      <c r="D13" s="18">
        <v>234760.99999999913</v>
      </c>
      <c r="E13" s="47">
        <f>+C13/'Q2'!C11</f>
        <v>0.86122213126595126</v>
      </c>
      <c r="F13" s="47">
        <f t="shared" ref="F13:F30" si="0">+D13/C13</f>
        <v>13.126139222812355</v>
      </c>
      <c r="G13" s="54"/>
      <c r="H13" s="69"/>
    </row>
    <row r="14" spans="2:8" ht="22.5" customHeight="1">
      <c r="B14" s="11" t="s">
        <v>44</v>
      </c>
      <c r="C14" s="18">
        <v>2234.0000000000018</v>
      </c>
      <c r="D14" s="18">
        <v>26174.999999999989</v>
      </c>
      <c r="E14" s="47">
        <f>+C14/'Q2'!C12</f>
        <v>0.45619767204410899</v>
      </c>
      <c r="F14" s="47">
        <f t="shared" si="0"/>
        <v>11.716651745747523</v>
      </c>
      <c r="G14" s="54"/>
      <c r="H14" s="69"/>
    </row>
    <row r="15" spans="2:8" ht="22.5" customHeight="1">
      <c r="B15" s="11" t="s">
        <v>46</v>
      </c>
      <c r="C15" s="18">
        <v>14702.999999999909</v>
      </c>
      <c r="D15" s="18">
        <v>205756.99999999939</v>
      </c>
      <c r="E15" s="47">
        <f>+C15/'Q2'!C13</f>
        <v>0.53601895734596827</v>
      </c>
      <c r="F15" s="47">
        <f t="shared" si="0"/>
        <v>13.994218866897956</v>
      </c>
      <c r="G15" s="54"/>
      <c r="H15" s="69"/>
    </row>
    <row r="16" spans="2:8" ht="22.5" customHeight="1">
      <c r="B16" s="11" t="s">
        <v>45</v>
      </c>
      <c r="C16" s="18">
        <v>2480.9999999999964</v>
      </c>
      <c r="D16" s="18">
        <v>16488.000000000033</v>
      </c>
      <c r="E16" s="47">
        <f>+C16/'Q2'!C14</f>
        <v>0.63861003861003762</v>
      </c>
      <c r="F16" s="47">
        <f t="shared" si="0"/>
        <v>6.6457073760580645</v>
      </c>
      <c r="G16" s="54"/>
      <c r="H16" s="69"/>
    </row>
    <row r="17" spans="2:8" ht="22.5" customHeight="1">
      <c r="B17" s="11" t="s">
        <v>47</v>
      </c>
      <c r="C17" s="18">
        <v>3779.0000000000041</v>
      </c>
      <c r="D17" s="18">
        <v>36807.000000000051</v>
      </c>
      <c r="E17" s="47">
        <f>+C17/'Q2'!C15</f>
        <v>0.75807422266800484</v>
      </c>
      <c r="F17" s="47">
        <f t="shared" si="0"/>
        <v>9.7398782746758439</v>
      </c>
      <c r="G17" s="54"/>
      <c r="H17" s="69"/>
    </row>
    <row r="18" spans="2:8" ht="22.5" customHeight="1">
      <c r="B18" s="11" t="s">
        <v>48</v>
      </c>
      <c r="C18" s="18">
        <v>8071.0000000000027</v>
      </c>
      <c r="D18" s="18">
        <v>124984.99999999988</v>
      </c>
      <c r="E18" s="47">
        <f>+C18/'Q2'!C16</f>
        <v>0.6996359223300973</v>
      </c>
      <c r="F18" s="47">
        <f t="shared" si="0"/>
        <v>15.485689505637447</v>
      </c>
      <c r="G18" s="54"/>
      <c r="H18" s="69"/>
    </row>
    <row r="19" spans="2:8" ht="22.5" customHeight="1">
      <c r="B19" s="11" t="s">
        <v>49</v>
      </c>
      <c r="C19" s="18">
        <v>2567</v>
      </c>
      <c r="D19" s="18">
        <v>21993.999999999993</v>
      </c>
      <c r="E19" s="47">
        <f>+C19/'Q2'!C17</f>
        <v>0.47449168207024028</v>
      </c>
      <c r="F19" s="47">
        <f t="shared" si="0"/>
        <v>8.5679781846513414</v>
      </c>
      <c r="G19" s="54"/>
      <c r="H19" s="69"/>
    </row>
    <row r="20" spans="2:8" ht="22.5" customHeight="1">
      <c r="B20" s="11" t="s">
        <v>50</v>
      </c>
      <c r="C20" s="18">
        <v>17198.999999999935</v>
      </c>
      <c r="D20" s="18">
        <v>603159.00000000058</v>
      </c>
      <c r="E20" s="47">
        <f>+C20/'Q2'!C18</f>
        <v>0.87584661608188286</v>
      </c>
      <c r="F20" s="47">
        <f t="shared" si="0"/>
        <v>35.069422640851379</v>
      </c>
      <c r="G20" s="54"/>
      <c r="H20" s="69"/>
    </row>
    <row r="21" spans="2:8" ht="22.5" customHeight="1">
      <c r="B21" s="11" t="s">
        <v>51</v>
      </c>
      <c r="C21" s="18">
        <v>2689.9999999999995</v>
      </c>
      <c r="D21" s="18">
        <v>23248.000000000029</v>
      </c>
      <c r="E21" s="47">
        <f>+C21/'Q2'!C19</f>
        <v>0.6581844873990701</v>
      </c>
      <c r="F21" s="47">
        <f t="shared" si="0"/>
        <v>8.6423791821561462</v>
      </c>
      <c r="G21" s="54"/>
      <c r="H21" s="69"/>
    </row>
    <row r="22" spans="2:8" ht="22.5" customHeight="1">
      <c r="B22" s="11" t="s">
        <v>52</v>
      </c>
      <c r="C22" s="18">
        <v>9911.9999999999873</v>
      </c>
      <c r="D22" s="18">
        <v>99297.999999999927</v>
      </c>
      <c r="E22" s="47">
        <f>+C22/'Q2'!C20</f>
        <v>0.58863352930696522</v>
      </c>
      <c r="F22" s="47">
        <f t="shared" si="0"/>
        <v>10.017958030669901</v>
      </c>
      <c r="G22" s="54"/>
      <c r="H22" s="69"/>
    </row>
    <row r="23" spans="2:8" ht="22.5" customHeight="1">
      <c r="B23" s="11" t="s">
        <v>53</v>
      </c>
      <c r="C23" s="18">
        <v>40539.999999999993</v>
      </c>
      <c r="D23" s="18">
        <v>656915.99999999919</v>
      </c>
      <c r="E23" s="47">
        <f>+C23/'Q2'!C21</f>
        <v>0.58219522352907371</v>
      </c>
      <c r="F23" s="47">
        <f t="shared" si="0"/>
        <v>16.204144055254051</v>
      </c>
      <c r="G23" s="54"/>
      <c r="H23" s="69"/>
    </row>
    <row r="24" spans="2:8" ht="22.5" customHeight="1">
      <c r="B24" s="11" t="s">
        <v>54</v>
      </c>
      <c r="C24" s="18">
        <v>1051.0000000000005</v>
      </c>
      <c r="D24" s="18">
        <v>13994.000000000015</v>
      </c>
      <c r="E24" s="47">
        <f>+C24/'Q2'!C22</f>
        <v>0.34504267892317808</v>
      </c>
      <c r="F24" s="47">
        <f t="shared" si="0"/>
        <v>13.314938154138924</v>
      </c>
      <c r="G24" s="54"/>
      <c r="H24" s="69"/>
    </row>
    <row r="25" spans="2:8" ht="22.5" customHeight="1">
      <c r="B25" s="11" t="s">
        <v>55</v>
      </c>
      <c r="C25" s="18">
        <v>25863.999999999869</v>
      </c>
      <c r="D25" s="18">
        <v>408166.00000000023</v>
      </c>
      <c r="E25" s="47">
        <f>+C25/'Q2'!C23</f>
        <v>0.47041705316381782</v>
      </c>
      <c r="F25" s="47">
        <f t="shared" si="0"/>
        <v>15.781240334055147</v>
      </c>
      <c r="G25" s="54"/>
      <c r="H25" s="69"/>
    </row>
    <row r="26" spans="2:8" ht="22.5" customHeight="1">
      <c r="B26" s="11" t="s">
        <v>56</v>
      </c>
      <c r="C26" s="18">
        <v>7811.99999999998</v>
      </c>
      <c r="D26" s="18">
        <v>90539.99999999968</v>
      </c>
      <c r="E26" s="47">
        <f>+C26/'Q2'!C24</f>
        <v>0.63316582914572705</v>
      </c>
      <c r="F26" s="47">
        <f t="shared" si="0"/>
        <v>11.589861751152062</v>
      </c>
      <c r="G26" s="54"/>
      <c r="H26" s="69"/>
    </row>
    <row r="27" spans="2:8" ht="22.5" customHeight="1">
      <c r="B27" s="11" t="s">
        <v>57</v>
      </c>
      <c r="C27" s="18">
        <v>10257.000000000038</v>
      </c>
      <c r="D27" s="18">
        <v>119738.99999999984</v>
      </c>
      <c r="E27" s="47">
        <f>+C27/'Q2'!C25</f>
        <v>0.58504449007529302</v>
      </c>
      <c r="F27" s="47">
        <f t="shared" si="0"/>
        <v>11.673881251827961</v>
      </c>
      <c r="G27" s="54"/>
      <c r="H27" s="69"/>
    </row>
    <row r="28" spans="2:8" ht="22.5" customHeight="1">
      <c r="B28" s="11" t="s">
        <v>58</v>
      </c>
      <c r="C28" s="18">
        <v>3568.9999999999959</v>
      </c>
      <c r="D28" s="18">
        <v>51448.999999999891</v>
      </c>
      <c r="E28" s="47">
        <f>+C28/'Q2'!C26</f>
        <v>0.46033793370308213</v>
      </c>
      <c r="F28" s="47">
        <f t="shared" si="0"/>
        <v>14.415522555337615</v>
      </c>
      <c r="G28" s="54"/>
      <c r="H28" s="69"/>
    </row>
    <row r="29" spans="2:8" ht="22.5" customHeight="1">
      <c r="B29" s="11" t="s">
        <v>59</v>
      </c>
      <c r="C29" s="18">
        <v>2298.9999999999982</v>
      </c>
      <c r="D29" s="18">
        <v>19704.999999999993</v>
      </c>
      <c r="E29" s="47">
        <f>+C29/'Q2'!C27</f>
        <v>0.42526822049574514</v>
      </c>
      <c r="F29" s="47">
        <f t="shared" si="0"/>
        <v>8.5711178773379775</v>
      </c>
      <c r="G29" s="54"/>
      <c r="H29" s="69"/>
    </row>
    <row r="30" spans="2:8" ht="22.5" customHeight="1">
      <c r="B30" s="11" t="s">
        <v>60</v>
      </c>
      <c r="C30" s="18">
        <v>8454.0000000000127</v>
      </c>
      <c r="D30" s="18">
        <v>74061.000000000029</v>
      </c>
      <c r="E30" s="47">
        <f>+C30/'Q2'!C28</f>
        <v>0.82971832368240384</v>
      </c>
      <c r="F30" s="47">
        <f t="shared" si="0"/>
        <v>8.7604684173172362</v>
      </c>
      <c r="G30" s="54"/>
      <c r="H30" s="69"/>
    </row>
    <row r="31" spans="2:8" ht="3.75" customHeight="1">
      <c r="B31" s="12"/>
      <c r="C31" s="17"/>
      <c r="D31" s="17"/>
      <c r="E31" s="17"/>
      <c r="F31" s="17"/>
    </row>
  </sheetData>
  <mergeCells count="5">
    <mergeCell ref="B8:B10"/>
    <mergeCell ref="C8:F8"/>
    <mergeCell ref="B3:F3"/>
    <mergeCell ref="B6:F6"/>
    <mergeCell ref="B5:F5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D3D3F5"/>
    <pageSetUpPr fitToPage="1"/>
  </sheetPr>
  <dimension ref="B2:H31"/>
  <sheetViews>
    <sheetView showGridLines="0" zoomScaleNormal="100" workbookViewId="0"/>
  </sheetViews>
  <sheetFormatPr defaultColWidth="9.140625" defaultRowHeight="14.25"/>
  <cols>
    <col min="1" max="1" width="9.140625" style="15"/>
    <col min="2" max="2" width="20.7109375" style="15" customWidth="1"/>
    <col min="3" max="3" width="11" style="15" customWidth="1"/>
    <col min="4" max="4" width="11.85546875" style="15" customWidth="1"/>
    <col min="5" max="5" width="15" style="15" customWidth="1"/>
    <col min="6" max="6" width="18" style="15" customWidth="1"/>
    <col min="7" max="16384" width="9.140625" style="15"/>
  </cols>
  <sheetData>
    <row r="2" spans="2:8" ht="15">
      <c r="B2" s="14"/>
      <c r="C2" s="14"/>
      <c r="D2" s="14"/>
      <c r="F2" s="14" t="s">
        <v>121</v>
      </c>
    </row>
    <row r="3" spans="2:8" ht="49.5" customHeight="1">
      <c r="B3" s="145" t="s">
        <v>122</v>
      </c>
      <c r="C3" s="145"/>
      <c r="D3" s="145"/>
      <c r="E3" s="145"/>
      <c r="F3" s="145"/>
    </row>
    <row r="4" spans="2:8" ht="3.75" customHeight="1"/>
    <row r="5" spans="2:8">
      <c r="B5" s="147">
        <v>2023</v>
      </c>
      <c r="C5" s="147"/>
      <c r="D5" s="147"/>
      <c r="E5" s="147"/>
      <c r="F5" s="147"/>
    </row>
    <row r="6" spans="2:8" ht="15" customHeight="1">
      <c r="B6" s="146" t="s">
        <v>40</v>
      </c>
      <c r="C6" s="146"/>
      <c r="D6" s="146"/>
      <c r="E6" s="146"/>
      <c r="F6" s="146"/>
    </row>
    <row r="7" spans="2:8" ht="3" customHeight="1"/>
    <row r="8" spans="2:8" ht="19.5" customHeight="1">
      <c r="B8" s="157" t="s">
        <v>42</v>
      </c>
      <c r="C8" s="162" t="s">
        <v>112</v>
      </c>
      <c r="D8" s="159"/>
      <c r="E8" s="159"/>
      <c r="F8" s="163"/>
    </row>
    <row r="9" spans="2:8" ht="3.75" customHeight="1">
      <c r="B9" s="157"/>
      <c r="C9" s="94"/>
      <c r="D9" s="25"/>
      <c r="E9" s="25"/>
      <c r="F9" s="95"/>
    </row>
    <row r="10" spans="2:8" s="16" customFormat="1" ht="29.25" customHeight="1">
      <c r="B10" s="157"/>
      <c r="C10" s="89" t="s">
        <v>463</v>
      </c>
      <c r="D10" s="93" t="s">
        <v>464</v>
      </c>
      <c r="E10" s="21" t="s">
        <v>465</v>
      </c>
      <c r="F10" s="93" t="s">
        <v>466</v>
      </c>
    </row>
    <row r="11" spans="2:8" ht="3.75" customHeight="1">
      <c r="B11" s="17"/>
      <c r="C11" s="17"/>
      <c r="D11" s="17"/>
      <c r="E11" s="17"/>
      <c r="F11" s="17"/>
    </row>
    <row r="12" spans="2:8" ht="22.5" customHeight="1">
      <c r="B12" s="5" t="s">
        <v>19</v>
      </c>
      <c r="C12" s="6">
        <v>824629.00000000407</v>
      </c>
      <c r="D12" s="6">
        <v>3353480.9999999781</v>
      </c>
      <c r="E12" s="31">
        <f>+C12/'Q2'!C10</f>
        <v>2.7455510386181636</v>
      </c>
      <c r="F12" s="31">
        <f>+D12/C12</f>
        <v>4.0666542166234292</v>
      </c>
      <c r="G12" s="55"/>
      <c r="H12" s="71"/>
    </row>
    <row r="13" spans="2:8" ht="22.5" customHeight="1">
      <c r="B13" s="11" t="s">
        <v>43</v>
      </c>
      <c r="C13" s="18">
        <v>44091.000000000226</v>
      </c>
      <c r="D13" s="18">
        <v>229384.00000000003</v>
      </c>
      <c r="E13" s="47">
        <f>+C13/'Q2'!C11</f>
        <v>2.1231280396783467</v>
      </c>
      <c r="F13" s="47">
        <f t="shared" ref="F13:F30" si="0">+D13/C13</f>
        <v>5.2025129845092843</v>
      </c>
      <c r="G13" s="55"/>
      <c r="H13" s="71"/>
    </row>
    <row r="14" spans="2:8" ht="22.5" customHeight="1">
      <c r="B14" s="11" t="s">
        <v>44</v>
      </c>
      <c r="C14" s="18">
        <v>5405.0000000000036</v>
      </c>
      <c r="D14" s="18">
        <v>26162.000000000033</v>
      </c>
      <c r="E14" s="47">
        <f>+C14/'Q2'!C12</f>
        <v>1.1037369818256082</v>
      </c>
      <c r="F14" s="47">
        <f t="shared" si="0"/>
        <v>4.8403330249768759</v>
      </c>
      <c r="G14" s="55"/>
      <c r="H14" s="71"/>
    </row>
    <row r="15" spans="2:8" ht="22.5" customHeight="1">
      <c r="B15" s="11" t="s">
        <v>46</v>
      </c>
      <c r="C15" s="18">
        <v>71244.999999999607</v>
      </c>
      <c r="D15" s="18">
        <v>247465.00000000067</v>
      </c>
      <c r="E15" s="47">
        <f>+C15/'Q2'!C13</f>
        <v>2.5973386802770544</v>
      </c>
      <c r="F15" s="47">
        <f t="shared" si="0"/>
        <v>3.4734367324023023</v>
      </c>
      <c r="G15" s="55"/>
      <c r="H15" s="71"/>
    </row>
    <row r="16" spans="2:8" ht="22.5" customHeight="1">
      <c r="B16" s="11" t="s">
        <v>45</v>
      </c>
      <c r="C16" s="18">
        <v>5626.9999999999909</v>
      </c>
      <c r="D16" s="18">
        <v>29696.000000000069</v>
      </c>
      <c r="E16" s="47">
        <f>+C16/'Q2'!C14</f>
        <v>1.448391248391246</v>
      </c>
      <c r="F16" s="47">
        <f t="shared" si="0"/>
        <v>5.2774124755642644</v>
      </c>
      <c r="G16" s="55"/>
      <c r="H16" s="71"/>
    </row>
    <row r="17" spans="2:8" ht="22.5" customHeight="1">
      <c r="B17" s="11" t="s">
        <v>47</v>
      </c>
      <c r="C17" s="18">
        <v>14299.999999999995</v>
      </c>
      <c r="D17" s="18">
        <v>44472.00000000008</v>
      </c>
      <c r="E17" s="47">
        <f>+C17/'Q2'!C15</f>
        <v>2.8686058174523561</v>
      </c>
      <c r="F17" s="47">
        <f t="shared" si="0"/>
        <v>3.1099300699300767</v>
      </c>
      <c r="G17" s="55"/>
      <c r="H17" s="71"/>
    </row>
    <row r="18" spans="2:8" ht="22.5" customHeight="1">
      <c r="B18" s="11" t="s">
        <v>48</v>
      </c>
      <c r="C18" s="18">
        <v>30647.000000000004</v>
      </c>
      <c r="D18" s="18">
        <v>112983.00000000052</v>
      </c>
      <c r="E18" s="47">
        <f>+C18/'Q2'!C16</f>
        <v>2.6566400832177535</v>
      </c>
      <c r="F18" s="47">
        <f t="shared" si="0"/>
        <v>3.6865924886612231</v>
      </c>
      <c r="G18" s="55"/>
      <c r="H18" s="71"/>
    </row>
    <row r="19" spans="2:8" ht="22.5" customHeight="1">
      <c r="B19" s="11" t="s">
        <v>49</v>
      </c>
      <c r="C19" s="18">
        <v>6446.9999999999991</v>
      </c>
      <c r="D19" s="18">
        <v>45369.000000000073</v>
      </c>
      <c r="E19" s="47">
        <f>+C19/'Q2'!C17</f>
        <v>1.1916820702402955</v>
      </c>
      <c r="F19" s="47">
        <f t="shared" si="0"/>
        <v>7.0372266170311892</v>
      </c>
      <c r="G19" s="55"/>
      <c r="H19" s="71"/>
    </row>
    <row r="20" spans="2:8" ht="22.5" customHeight="1">
      <c r="B20" s="11" t="s">
        <v>50</v>
      </c>
      <c r="C20" s="18">
        <v>40433.999999999978</v>
      </c>
      <c r="D20" s="18">
        <v>131278.00000000003</v>
      </c>
      <c r="E20" s="47">
        <f>+C20/'Q2'!C18</f>
        <v>2.0590721596985273</v>
      </c>
      <c r="F20" s="47">
        <f t="shared" si="0"/>
        <v>3.2467230548548276</v>
      </c>
      <c r="G20" s="55"/>
      <c r="H20" s="71"/>
    </row>
    <row r="21" spans="2:8" ht="22.5" customHeight="1">
      <c r="B21" s="11" t="s">
        <v>51</v>
      </c>
      <c r="C21" s="18">
        <v>5368.9999999999891</v>
      </c>
      <c r="D21" s="18">
        <v>33047</v>
      </c>
      <c r="E21" s="47">
        <f>+C21/'Q2'!C19</f>
        <v>1.3136775140689967</v>
      </c>
      <c r="F21" s="47">
        <f t="shared" si="0"/>
        <v>6.1551499348109644</v>
      </c>
      <c r="G21" s="55"/>
      <c r="H21" s="71"/>
    </row>
    <row r="22" spans="2:8" ht="22.5" customHeight="1">
      <c r="B22" s="11" t="s">
        <v>52</v>
      </c>
      <c r="C22" s="18">
        <v>26870.000000000069</v>
      </c>
      <c r="D22" s="18">
        <v>122165.00000000017</v>
      </c>
      <c r="E22" s="47">
        <f>+C22/'Q2'!C20</f>
        <v>1.5957004572718136</v>
      </c>
      <c r="F22" s="47">
        <f t="shared" si="0"/>
        <v>4.5465202828433142</v>
      </c>
      <c r="G22" s="55"/>
      <c r="H22" s="71"/>
    </row>
    <row r="23" spans="2:8" ht="22.5" customHeight="1">
      <c r="B23" s="11" t="s">
        <v>53</v>
      </c>
      <c r="C23" s="18">
        <v>297378.99999999924</v>
      </c>
      <c r="D23" s="18">
        <v>1206565.9999999844</v>
      </c>
      <c r="E23" s="47">
        <f>+C23/'Q2'!C21</f>
        <v>4.2706618988123335</v>
      </c>
      <c r="F23" s="47">
        <f t="shared" si="0"/>
        <v>4.0573342435074009</v>
      </c>
      <c r="G23" s="55"/>
      <c r="H23" s="71"/>
    </row>
    <row r="24" spans="2:8" ht="22.5" customHeight="1">
      <c r="B24" s="11" t="s">
        <v>54</v>
      </c>
      <c r="C24" s="18">
        <v>3018.9999999999991</v>
      </c>
      <c r="D24" s="18">
        <v>16035.000000000005</v>
      </c>
      <c r="E24" s="47">
        <f>+C24/'Q2'!C22</f>
        <v>0.991135915955351</v>
      </c>
      <c r="F24" s="47">
        <f t="shared" si="0"/>
        <v>5.3113613779397184</v>
      </c>
      <c r="G24" s="55"/>
      <c r="H24" s="71"/>
    </row>
    <row r="25" spans="2:8" ht="22.5" customHeight="1">
      <c r="B25" s="11" t="s">
        <v>55</v>
      </c>
      <c r="C25" s="18">
        <v>158120.99999999822</v>
      </c>
      <c r="D25" s="18">
        <v>613650.99999999453</v>
      </c>
      <c r="E25" s="47">
        <f>+C25/'Q2'!C23</f>
        <v>2.8759207726305127</v>
      </c>
      <c r="F25" s="47">
        <f t="shared" si="0"/>
        <v>3.8808950107828903</v>
      </c>
      <c r="G25" s="55"/>
      <c r="H25" s="71"/>
    </row>
    <row r="26" spans="2:8" ht="22.5" customHeight="1">
      <c r="B26" s="11" t="s">
        <v>56</v>
      </c>
      <c r="C26" s="18">
        <v>22266.999999999967</v>
      </c>
      <c r="D26" s="18">
        <v>100307.00000000013</v>
      </c>
      <c r="E26" s="47">
        <f>+C26/'Q2'!C24</f>
        <v>1.8047495542227239</v>
      </c>
      <c r="F26" s="47">
        <f t="shared" si="0"/>
        <v>4.5047379530246676</v>
      </c>
      <c r="G26" s="55"/>
      <c r="H26" s="71"/>
    </row>
    <row r="27" spans="2:8" ht="22.5" customHeight="1">
      <c r="B27" s="11" t="s">
        <v>57</v>
      </c>
      <c r="C27" s="18">
        <v>48175.999999999942</v>
      </c>
      <c r="D27" s="18">
        <v>177669.00000000015</v>
      </c>
      <c r="E27" s="47">
        <f>+C27/'Q2'!C25</f>
        <v>2.7478895733515825</v>
      </c>
      <c r="F27" s="47">
        <f t="shared" si="0"/>
        <v>3.6879151444702831</v>
      </c>
      <c r="G27" s="55"/>
      <c r="H27" s="71"/>
    </row>
    <row r="28" spans="2:8" ht="22.5" customHeight="1">
      <c r="B28" s="11" t="s">
        <v>58</v>
      </c>
      <c r="C28" s="18">
        <v>17521.000000000051</v>
      </c>
      <c r="D28" s="18">
        <v>122213.99999999984</v>
      </c>
      <c r="E28" s="47">
        <f>+C28/'Q2'!C26</f>
        <v>2.2598993937830585</v>
      </c>
      <c r="F28" s="47">
        <f t="shared" si="0"/>
        <v>6.9752867986986749</v>
      </c>
      <c r="G28" s="55"/>
      <c r="H28" s="71"/>
    </row>
    <row r="29" spans="2:8" ht="22.5" customHeight="1">
      <c r="B29" s="11" t="s">
        <v>59</v>
      </c>
      <c r="C29" s="18">
        <v>9594.0000000000036</v>
      </c>
      <c r="D29" s="18">
        <v>25408.000000000007</v>
      </c>
      <c r="E29" s="47">
        <f>+C29/'Q2'!C27</f>
        <v>1.7746947835738076</v>
      </c>
      <c r="F29" s="47">
        <f t="shared" si="0"/>
        <v>2.6483218678340625</v>
      </c>
      <c r="G29" s="55"/>
      <c r="H29" s="71"/>
    </row>
    <row r="30" spans="2:8" ht="22.5" customHeight="1">
      <c r="B30" s="11" t="s">
        <v>60</v>
      </c>
      <c r="C30" s="18">
        <v>18117.000000000062</v>
      </c>
      <c r="D30" s="18">
        <v>69610.000000000044</v>
      </c>
      <c r="E30" s="47">
        <f>+C30/'Q2'!C28</f>
        <v>1.7780940229659496</v>
      </c>
      <c r="F30" s="47">
        <f t="shared" si="0"/>
        <v>3.8422476127394054</v>
      </c>
      <c r="G30" s="55"/>
      <c r="H30" s="71"/>
    </row>
    <row r="31" spans="2:8" ht="3.75" customHeight="1">
      <c r="B31" s="12"/>
      <c r="C31" s="17"/>
      <c r="D31" s="17"/>
      <c r="E31" s="17"/>
      <c r="F31" s="17"/>
    </row>
  </sheetData>
  <mergeCells count="5">
    <mergeCell ref="B3:F3"/>
    <mergeCell ref="B5:F5"/>
    <mergeCell ref="B6:F6"/>
    <mergeCell ref="B8:B10"/>
    <mergeCell ref="C8:F8"/>
  </mergeCells>
  <printOptions horizontalCentered="1"/>
  <pageMargins left="0.70866141732283472" right="0.70866141732283472" top="0.74803149606299213" bottom="0.74803149606299213" header="0.31496062992125984" footer="0.31496062992125984"/>
  <pageSetup paperSize="9" fitToHeight="0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D3D3F5"/>
    <pageSetUpPr fitToPage="1"/>
  </sheetPr>
  <dimension ref="B2:O58"/>
  <sheetViews>
    <sheetView showGridLines="0" zoomScaleNormal="100" workbookViewId="0"/>
  </sheetViews>
  <sheetFormatPr defaultColWidth="9.140625" defaultRowHeight="14.25" outlineLevelRow="1"/>
  <cols>
    <col min="1" max="1" width="9.140625" style="15"/>
    <col min="2" max="2" width="3.5703125" style="15" customWidth="1"/>
    <col min="3" max="3" width="61.5703125" style="15" bestFit="1" customWidth="1"/>
    <col min="4" max="5" width="8.5703125" style="15" customWidth="1"/>
    <col min="6" max="6" width="10.42578125" style="15" customWidth="1"/>
    <col min="7" max="7" width="8.7109375" style="15" customWidth="1"/>
    <col min="8" max="8" width="8.85546875" style="15" customWidth="1"/>
    <col min="9" max="10" width="8.5703125" style="15" customWidth="1"/>
    <col min="11" max="11" width="10.7109375" style="15" customWidth="1"/>
    <col min="12" max="12" width="12.28515625" style="15" customWidth="1"/>
    <col min="13" max="16384" width="9.140625" style="15"/>
  </cols>
  <sheetData>
    <row r="2" spans="2:15" ht="15">
      <c r="C2" s="14"/>
      <c r="D2" s="14"/>
      <c r="E2" s="14"/>
      <c r="F2" s="14"/>
      <c r="L2" s="115" t="s">
        <v>123</v>
      </c>
    </row>
    <row r="3" spans="2:15" ht="42" customHeight="1">
      <c r="B3" s="145" t="s">
        <v>342</v>
      </c>
      <c r="C3" s="145"/>
      <c r="D3" s="145"/>
      <c r="E3" s="145"/>
      <c r="F3" s="145"/>
      <c r="G3" s="145"/>
      <c r="H3" s="145"/>
      <c r="I3" s="145"/>
      <c r="J3" s="145"/>
      <c r="K3" s="145"/>
      <c r="L3" s="145"/>
    </row>
    <row r="4" spans="2:15" ht="3.75" customHeight="1"/>
    <row r="5" spans="2:15" ht="15" customHeight="1">
      <c r="B5" s="147">
        <v>2023</v>
      </c>
      <c r="C5" s="147"/>
      <c r="D5" s="147"/>
      <c r="E5" s="147"/>
      <c r="F5" s="147"/>
      <c r="G5" s="147"/>
      <c r="H5" s="147"/>
      <c r="I5" s="147"/>
      <c r="J5" s="147"/>
      <c r="K5" s="147"/>
      <c r="L5" s="147"/>
    </row>
    <row r="6" spans="2:15" ht="15" customHeight="1">
      <c r="B6" s="146" t="s">
        <v>40</v>
      </c>
      <c r="C6" s="146"/>
      <c r="D6" s="146"/>
      <c r="E6" s="146"/>
      <c r="F6" s="146"/>
      <c r="G6" s="146"/>
      <c r="H6" s="146"/>
      <c r="I6" s="146"/>
      <c r="J6" s="146"/>
      <c r="K6" s="146"/>
      <c r="L6" s="146"/>
    </row>
    <row r="7" spans="2:15" ht="3" customHeight="1"/>
    <row r="8" spans="2:15" ht="31.5" customHeight="1">
      <c r="B8" s="157" t="s">
        <v>38</v>
      </c>
      <c r="C8" s="157"/>
      <c r="D8" s="162" t="s">
        <v>124</v>
      </c>
      <c r="E8" s="159"/>
      <c r="F8" s="161"/>
      <c r="G8" s="161"/>
      <c r="H8" s="161"/>
      <c r="I8" s="161"/>
      <c r="J8" s="161"/>
      <c r="K8" s="161"/>
      <c r="L8" s="161"/>
    </row>
    <row r="9" spans="2:15" ht="3.75" customHeight="1">
      <c r="B9" s="157"/>
      <c r="C9" s="157"/>
      <c r="D9" s="94"/>
      <c r="E9" s="25"/>
      <c r="F9" s="25"/>
      <c r="G9" s="25"/>
      <c r="H9" s="25"/>
      <c r="I9" s="25"/>
      <c r="J9" s="25"/>
      <c r="K9" s="25"/>
      <c r="L9" s="25"/>
    </row>
    <row r="10" spans="2:15" s="16" customFormat="1" ht="57" customHeight="1">
      <c r="B10" s="157"/>
      <c r="C10" s="157"/>
      <c r="D10" s="92" t="s">
        <v>19</v>
      </c>
      <c r="E10" s="93" t="s">
        <v>126</v>
      </c>
      <c r="F10" s="21" t="s">
        <v>127</v>
      </c>
      <c r="G10" s="93" t="s">
        <v>128</v>
      </c>
      <c r="H10" s="21" t="s">
        <v>129</v>
      </c>
      <c r="I10" s="93" t="s">
        <v>130</v>
      </c>
      <c r="J10" s="93" t="s">
        <v>131</v>
      </c>
      <c r="K10" s="93" t="s">
        <v>482</v>
      </c>
      <c r="L10" s="93" t="s">
        <v>132</v>
      </c>
      <c r="O10" s="15"/>
    </row>
    <row r="11" spans="2:15" ht="3.75" customHeight="1"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</row>
    <row r="12" spans="2:15" ht="14.25" customHeight="1">
      <c r="C12" s="5" t="s">
        <v>19</v>
      </c>
      <c r="D12" s="6">
        <f>+SUM(E12:L12)</f>
        <v>654051.99999999919</v>
      </c>
      <c r="E12" s="6">
        <v>279241.99999999901</v>
      </c>
      <c r="F12" s="6">
        <v>20187.000000000011</v>
      </c>
      <c r="G12" s="6">
        <v>8479.9999999999945</v>
      </c>
      <c r="H12" s="6">
        <v>6330.0000000000182</v>
      </c>
      <c r="I12" s="6">
        <v>4551.9999999999991</v>
      </c>
      <c r="J12" s="6">
        <v>56101.000000000087</v>
      </c>
      <c r="K12" s="6">
        <v>32953.000000000095</v>
      </c>
      <c r="L12" s="6">
        <v>246206.99999999997</v>
      </c>
      <c r="M12" s="22"/>
    </row>
    <row r="13" spans="2:15" ht="15" customHeight="1">
      <c r="B13" s="7" t="s">
        <v>20</v>
      </c>
      <c r="C13" s="8" t="s">
        <v>26</v>
      </c>
      <c r="D13" s="6">
        <f t="shared" ref="D13:D56" si="0">+SUM(E13:L13)</f>
        <v>15586.000000000011</v>
      </c>
      <c r="E13" s="18">
        <v>6384.0000000000136</v>
      </c>
      <c r="F13" s="18">
        <v>93</v>
      </c>
      <c r="G13" s="18">
        <v>25</v>
      </c>
      <c r="H13" s="18">
        <v>248</v>
      </c>
      <c r="I13" s="18">
        <v>155</v>
      </c>
      <c r="J13" s="18">
        <v>1030.000000000002</v>
      </c>
      <c r="K13" s="18">
        <v>1136.0000000000005</v>
      </c>
      <c r="L13" s="18">
        <v>6514.9999999999945</v>
      </c>
      <c r="M13" s="22"/>
    </row>
    <row r="14" spans="2:15" ht="15" customHeight="1">
      <c r="B14" s="7" t="s">
        <v>0</v>
      </c>
      <c r="C14" s="8" t="s">
        <v>21</v>
      </c>
      <c r="D14" s="6">
        <f t="shared" si="0"/>
        <v>2512</v>
      </c>
      <c r="E14" s="18">
        <v>591.99999999999989</v>
      </c>
      <c r="F14" s="18">
        <v>694.00000000000023</v>
      </c>
      <c r="G14" s="18">
        <v>24.000000000000004</v>
      </c>
      <c r="H14" s="18">
        <v>32.999999999999993</v>
      </c>
      <c r="I14" s="18">
        <v>15</v>
      </c>
      <c r="J14" s="18">
        <v>313</v>
      </c>
      <c r="K14" s="18">
        <v>45</v>
      </c>
      <c r="L14" s="18">
        <v>796.00000000000011</v>
      </c>
      <c r="M14" s="22"/>
    </row>
    <row r="15" spans="2:15" ht="15" customHeight="1">
      <c r="B15" s="7" t="s">
        <v>1</v>
      </c>
      <c r="C15" s="8" t="s">
        <v>22</v>
      </c>
      <c r="D15" s="6">
        <f t="shared" si="0"/>
        <v>125026.99999999999</v>
      </c>
      <c r="E15" s="18">
        <f>+SUM(E16:E39)</f>
        <v>40638.000000000007</v>
      </c>
      <c r="F15" s="18">
        <f t="shared" ref="F15:L15" si="1">+SUM(F16:F39)</f>
        <v>12571</v>
      </c>
      <c r="G15" s="18">
        <f t="shared" si="1"/>
        <v>3489</v>
      </c>
      <c r="H15" s="18">
        <f t="shared" si="1"/>
        <v>1737</v>
      </c>
      <c r="I15" s="18">
        <f t="shared" si="1"/>
        <v>492</v>
      </c>
      <c r="J15" s="18">
        <f t="shared" si="1"/>
        <v>14954</v>
      </c>
      <c r="K15" s="18">
        <f t="shared" si="1"/>
        <v>3092</v>
      </c>
      <c r="L15" s="18">
        <f t="shared" si="1"/>
        <v>48053.999999999985</v>
      </c>
      <c r="M15" s="22"/>
    </row>
    <row r="16" spans="2:15" hidden="1" outlineLevel="1">
      <c r="B16" s="116">
        <v>10</v>
      </c>
      <c r="C16" s="117" t="s">
        <v>523</v>
      </c>
      <c r="D16" s="118">
        <f t="shared" si="0"/>
        <v>16673.000000000011</v>
      </c>
      <c r="E16" s="120">
        <v>6143.0000000000018</v>
      </c>
      <c r="F16" s="120">
        <v>940.00000000000011</v>
      </c>
      <c r="G16" s="120">
        <v>77</v>
      </c>
      <c r="H16" s="120">
        <v>173.99999999999997</v>
      </c>
      <c r="I16" s="120">
        <v>37</v>
      </c>
      <c r="J16" s="120">
        <v>1069</v>
      </c>
      <c r="K16" s="120">
        <v>438.00000000000023</v>
      </c>
      <c r="L16" s="120">
        <v>7795.00000000001</v>
      </c>
    </row>
    <row r="17" spans="2:12" hidden="1" outlineLevel="1">
      <c r="B17" s="116">
        <v>11</v>
      </c>
      <c r="C17" s="117" t="s">
        <v>524</v>
      </c>
      <c r="D17" s="118">
        <f t="shared" si="0"/>
        <v>2479.0000000000005</v>
      </c>
      <c r="E17" s="120">
        <v>953.00000000000045</v>
      </c>
      <c r="F17" s="120">
        <v>78</v>
      </c>
      <c r="G17" s="120">
        <v>3</v>
      </c>
      <c r="H17" s="120">
        <v>16.999999999999996</v>
      </c>
      <c r="I17" s="120">
        <v>16</v>
      </c>
      <c r="J17" s="120">
        <v>446</v>
      </c>
      <c r="K17" s="120">
        <v>106.99999999999999</v>
      </c>
      <c r="L17" s="120">
        <v>859.00000000000011</v>
      </c>
    </row>
    <row r="18" spans="2:12" hidden="1" outlineLevel="1">
      <c r="B18" s="116">
        <v>12</v>
      </c>
      <c r="C18" s="117" t="s">
        <v>525</v>
      </c>
      <c r="D18" s="118">
        <f t="shared" si="0"/>
        <v>162</v>
      </c>
      <c r="E18" s="120">
        <v>83</v>
      </c>
      <c r="F18" s="120">
        <v>0</v>
      </c>
      <c r="G18" s="120">
        <v>2</v>
      </c>
      <c r="H18" s="120">
        <v>2</v>
      </c>
      <c r="I18" s="120">
        <v>0</v>
      </c>
      <c r="J18" s="120">
        <v>7</v>
      </c>
      <c r="K18" s="120">
        <v>0</v>
      </c>
      <c r="L18" s="120">
        <v>68</v>
      </c>
    </row>
    <row r="19" spans="2:12" hidden="1" outlineLevel="1">
      <c r="B19" s="116">
        <v>13</v>
      </c>
      <c r="C19" s="117" t="s">
        <v>526</v>
      </c>
      <c r="D19" s="118">
        <f t="shared" si="0"/>
        <v>7863.9999999999964</v>
      </c>
      <c r="E19" s="120">
        <v>2049.0000000000014</v>
      </c>
      <c r="F19" s="120">
        <v>165.00000000000003</v>
      </c>
      <c r="G19" s="120">
        <v>161.00000000000003</v>
      </c>
      <c r="H19" s="120">
        <v>23.999999999999996</v>
      </c>
      <c r="I19" s="120">
        <v>14</v>
      </c>
      <c r="J19" s="120">
        <v>1887.9999999999995</v>
      </c>
      <c r="K19" s="120">
        <v>500</v>
      </c>
      <c r="L19" s="120">
        <v>3062.9999999999955</v>
      </c>
    </row>
    <row r="20" spans="2:12" hidden="1" outlineLevel="1">
      <c r="B20" s="116">
        <v>14</v>
      </c>
      <c r="C20" s="117" t="s">
        <v>527</v>
      </c>
      <c r="D20" s="118">
        <f t="shared" si="0"/>
        <v>4729.0000000000009</v>
      </c>
      <c r="E20" s="120">
        <v>1662.0000000000005</v>
      </c>
      <c r="F20" s="120">
        <v>3</v>
      </c>
      <c r="G20" s="120">
        <v>29.999999999999996</v>
      </c>
      <c r="H20" s="120">
        <v>16</v>
      </c>
      <c r="I20" s="120">
        <v>10</v>
      </c>
      <c r="J20" s="120">
        <v>247.0000000000002</v>
      </c>
      <c r="K20" s="120">
        <v>39</v>
      </c>
      <c r="L20" s="120">
        <v>2722.0000000000005</v>
      </c>
    </row>
    <row r="21" spans="2:12" hidden="1" outlineLevel="1">
      <c r="B21" s="116">
        <v>15</v>
      </c>
      <c r="C21" s="117" t="s">
        <v>528</v>
      </c>
      <c r="D21" s="118">
        <f t="shared" si="0"/>
        <v>3217.0000000000014</v>
      </c>
      <c r="E21" s="120">
        <v>996.00000000000057</v>
      </c>
      <c r="F21" s="120">
        <v>10</v>
      </c>
      <c r="G21" s="120">
        <v>36</v>
      </c>
      <c r="H21" s="120">
        <v>42.000000000000007</v>
      </c>
      <c r="I21" s="120">
        <v>3</v>
      </c>
      <c r="J21" s="120">
        <v>775.00000000000011</v>
      </c>
      <c r="K21" s="120">
        <v>97.999999999999986</v>
      </c>
      <c r="L21" s="120">
        <v>1257.0000000000009</v>
      </c>
    </row>
    <row r="22" spans="2:12" hidden="1" outlineLevel="1">
      <c r="B22" s="116">
        <v>16</v>
      </c>
      <c r="C22" s="117" t="s">
        <v>529</v>
      </c>
      <c r="D22" s="118">
        <f t="shared" si="0"/>
        <v>5082.9999999999982</v>
      </c>
      <c r="E22" s="120">
        <v>1535.9999999999991</v>
      </c>
      <c r="F22" s="120">
        <v>746.99999999999989</v>
      </c>
      <c r="G22" s="120">
        <v>352</v>
      </c>
      <c r="H22" s="120">
        <v>25</v>
      </c>
      <c r="I22" s="120">
        <v>14</v>
      </c>
      <c r="J22" s="120">
        <v>340.00000000000006</v>
      </c>
      <c r="K22" s="120">
        <v>107.99999999999999</v>
      </c>
      <c r="L22" s="120">
        <v>1960.9999999999995</v>
      </c>
    </row>
    <row r="23" spans="2:12" hidden="1" outlineLevel="1">
      <c r="B23" s="116">
        <v>17</v>
      </c>
      <c r="C23" s="117" t="s">
        <v>530</v>
      </c>
      <c r="D23" s="118">
        <f t="shared" si="0"/>
        <v>6137.0000000000009</v>
      </c>
      <c r="E23" s="120">
        <v>804.00000000000023</v>
      </c>
      <c r="F23" s="120">
        <v>443.00000000000006</v>
      </c>
      <c r="G23" s="120">
        <v>69.000000000000014</v>
      </c>
      <c r="H23" s="120">
        <v>26.999999999999996</v>
      </c>
      <c r="I23" s="120">
        <v>12</v>
      </c>
      <c r="J23" s="120">
        <v>455.99999999999994</v>
      </c>
      <c r="K23" s="120">
        <v>10</v>
      </c>
      <c r="L23" s="120">
        <v>4316.0000000000009</v>
      </c>
    </row>
    <row r="24" spans="2:12" hidden="1" outlineLevel="1">
      <c r="B24" s="116">
        <v>18</v>
      </c>
      <c r="C24" s="117" t="s">
        <v>531</v>
      </c>
      <c r="D24" s="118">
        <f t="shared" si="0"/>
        <v>2132.0000000000009</v>
      </c>
      <c r="E24" s="120">
        <v>479.99999999999983</v>
      </c>
      <c r="F24" s="120">
        <v>4</v>
      </c>
      <c r="G24" s="120">
        <v>23</v>
      </c>
      <c r="H24" s="120">
        <v>15</v>
      </c>
      <c r="I24" s="120">
        <v>10</v>
      </c>
      <c r="J24" s="120">
        <v>57.000000000000014</v>
      </c>
      <c r="K24" s="120">
        <v>73.000000000000014</v>
      </c>
      <c r="L24" s="120">
        <v>1470.0000000000014</v>
      </c>
    </row>
    <row r="25" spans="2:12" hidden="1" outlineLevel="1">
      <c r="B25" s="116">
        <v>19</v>
      </c>
      <c r="C25" s="117" t="s">
        <v>532</v>
      </c>
      <c r="D25" s="118">
        <f t="shared" si="0"/>
        <v>1278</v>
      </c>
      <c r="E25" s="120">
        <v>222</v>
      </c>
      <c r="F25" s="120">
        <v>422</v>
      </c>
      <c r="G25" s="120">
        <v>11</v>
      </c>
      <c r="H25" s="120">
        <v>2</v>
      </c>
      <c r="I25" s="120">
        <v>1</v>
      </c>
      <c r="J25" s="120">
        <v>4</v>
      </c>
      <c r="K25" s="120">
        <v>0</v>
      </c>
      <c r="L25" s="120">
        <v>616.00000000000011</v>
      </c>
    </row>
    <row r="26" spans="2:12" hidden="1" outlineLevel="1">
      <c r="B26" s="116">
        <v>20</v>
      </c>
      <c r="C26" s="117" t="s">
        <v>533</v>
      </c>
      <c r="D26" s="118">
        <f t="shared" si="0"/>
        <v>5991</v>
      </c>
      <c r="E26" s="120">
        <v>1541.9999999999995</v>
      </c>
      <c r="F26" s="120">
        <v>1543</v>
      </c>
      <c r="G26" s="120">
        <v>45</v>
      </c>
      <c r="H26" s="120">
        <v>54.000000000000007</v>
      </c>
      <c r="I26" s="120">
        <v>47</v>
      </c>
      <c r="J26" s="120">
        <v>883.00000000000011</v>
      </c>
      <c r="K26" s="120">
        <v>201</v>
      </c>
      <c r="L26" s="120">
        <v>1676</v>
      </c>
    </row>
    <row r="27" spans="2:12" hidden="1" outlineLevel="1">
      <c r="B27" s="116">
        <v>21</v>
      </c>
      <c r="C27" s="117" t="s">
        <v>534</v>
      </c>
      <c r="D27" s="118">
        <f t="shared" si="0"/>
        <v>2329</v>
      </c>
      <c r="E27" s="120">
        <v>848</v>
      </c>
      <c r="F27" s="120">
        <v>581</v>
      </c>
      <c r="G27" s="120">
        <v>57</v>
      </c>
      <c r="H27" s="120">
        <v>25</v>
      </c>
      <c r="I27" s="120">
        <v>1</v>
      </c>
      <c r="J27" s="120">
        <v>68</v>
      </c>
      <c r="K27" s="120">
        <v>404</v>
      </c>
      <c r="L27" s="120">
        <v>345</v>
      </c>
    </row>
    <row r="28" spans="2:12" hidden="1" outlineLevel="1">
      <c r="B28" s="116">
        <v>22</v>
      </c>
      <c r="C28" s="117" t="s">
        <v>535</v>
      </c>
      <c r="D28" s="118">
        <f t="shared" si="0"/>
        <v>5075.0000000000009</v>
      </c>
      <c r="E28" s="120">
        <v>2036.0000000000002</v>
      </c>
      <c r="F28" s="120">
        <v>337</v>
      </c>
      <c r="G28" s="120">
        <v>229.99999999999997</v>
      </c>
      <c r="H28" s="120">
        <v>40</v>
      </c>
      <c r="I28" s="120">
        <v>15.000000000000002</v>
      </c>
      <c r="J28" s="120">
        <v>402.00000000000011</v>
      </c>
      <c r="K28" s="120">
        <v>94</v>
      </c>
      <c r="L28" s="120">
        <v>1921.0000000000007</v>
      </c>
    </row>
    <row r="29" spans="2:12" hidden="1" outlineLevel="1">
      <c r="B29" s="116">
        <v>23</v>
      </c>
      <c r="C29" s="117" t="s">
        <v>536</v>
      </c>
      <c r="D29" s="118">
        <f t="shared" si="0"/>
        <v>10417.999999999991</v>
      </c>
      <c r="E29" s="120">
        <v>2682</v>
      </c>
      <c r="F29" s="120">
        <v>2446.0000000000005</v>
      </c>
      <c r="G29" s="120">
        <v>173.00000000000006</v>
      </c>
      <c r="H29" s="120">
        <v>47.999999999999993</v>
      </c>
      <c r="I29" s="120">
        <v>35</v>
      </c>
      <c r="J29" s="120">
        <v>720.00000000000045</v>
      </c>
      <c r="K29" s="120">
        <v>369.99999999999994</v>
      </c>
      <c r="L29" s="120">
        <v>3943.9999999999909</v>
      </c>
    </row>
    <row r="30" spans="2:12" hidden="1" outlineLevel="1">
      <c r="B30" s="116">
        <v>24</v>
      </c>
      <c r="C30" s="117" t="s">
        <v>537</v>
      </c>
      <c r="D30" s="118">
        <f t="shared" si="0"/>
        <v>1909.0000000000002</v>
      </c>
      <c r="E30" s="120">
        <v>641</v>
      </c>
      <c r="F30" s="120">
        <v>235.00000000000003</v>
      </c>
      <c r="G30" s="120">
        <v>74</v>
      </c>
      <c r="H30" s="120">
        <v>15</v>
      </c>
      <c r="I30" s="120">
        <v>15</v>
      </c>
      <c r="J30" s="120">
        <v>193</v>
      </c>
      <c r="K30" s="120">
        <v>9</v>
      </c>
      <c r="L30" s="120">
        <v>727.00000000000023</v>
      </c>
    </row>
    <row r="31" spans="2:12" hidden="1" outlineLevel="1">
      <c r="B31" s="116">
        <v>25</v>
      </c>
      <c r="C31" s="117" t="s">
        <v>538</v>
      </c>
      <c r="D31" s="118">
        <f t="shared" si="0"/>
        <v>18010.999999999993</v>
      </c>
      <c r="E31" s="120">
        <v>6933.0000000000018</v>
      </c>
      <c r="F31" s="120">
        <v>738.99999999999989</v>
      </c>
      <c r="G31" s="120">
        <v>300.00000000000006</v>
      </c>
      <c r="H31" s="120">
        <v>316.00000000000011</v>
      </c>
      <c r="I31" s="120">
        <v>95.000000000000014</v>
      </c>
      <c r="J31" s="120">
        <v>3075</v>
      </c>
      <c r="K31" s="120">
        <v>361.99999999999994</v>
      </c>
      <c r="L31" s="120">
        <v>6190.9999999999891</v>
      </c>
    </row>
    <row r="32" spans="2:12" hidden="1" outlineLevel="1">
      <c r="B32" s="116">
        <v>26</v>
      </c>
      <c r="C32" s="117" t="s">
        <v>539</v>
      </c>
      <c r="D32" s="118">
        <f t="shared" si="0"/>
        <v>1723</v>
      </c>
      <c r="E32" s="120">
        <v>999.99999999999989</v>
      </c>
      <c r="F32" s="120">
        <v>24</v>
      </c>
      <c r="G32" s="120">
        <v>7</v>
      </c>
      <c r="H32" s="120">
        <v>48</v>
      </c>
      <c r="I32" s="120">
        <v>8</v>
      </c>
      <c r="J32" s="120">
        <v>133</v>
      </c>
      <c r="K32" s="120">
        <v>5</v>
      </c>
      <c r="L32" s="120">
        <v>497.99999999999994</v>
      </c>
    </row>
    <row r="33" spans="2:13" hidden="1" outlineLevel="1">
      <c r="B33" s="116">
        <v>27</v>
      </c>
      <c r="C33" s="117" t="s">
        <v>540</v>
      </c>
      <c r="D33" s="118">
        <f t="shared" si="0"/>
        <v>3857.0000000000005</v>
      </c>
      <c r="E33" s="120">
        <v>1077</v>
      </c>
      <c r="F33" s="120">
        <v>160</v>
      </c>
      <c r="G33" s="120">
        <v>553</v>
      </c>
      <c r="H33" s="120">
        <v>560</v>
      </c>
      <c r="I33" s="120">
        <v>25</v>
      </c>
      <c r="J33" s="120">
        <v>692.00000000000023</v>
      </c>
      <c r="K33" s="120">
        <v>12</v>
      </c>
      <c r="L33" s="120">
        <v>778.00000000000034</v>
      </c>
    </row>
    <row r="34" spans="2:13" hidden="1" outlineLevel="1">
      <c r="B34" s="116">
        <v>28</v>
      </c>
      <c r="C34" s="117" t="s">
        <v>541</v>
      </c>
      <c r="D34" s="118">
        <f t="shared" si="0"/>
        <v>4533.0000000000018</v>
      </c>
      <c r="E34" s="120">
        <v>1579.0000000000007</v>
      </c>
      <c r="F34" s="120">
        <v>214</v>
      </c>
      <c r="G34" s="120">
        <v>291</v>
      </c>
      <c r="H34" s="120">
        <v>37</v>
      </c>
      <c r="I34" s="120">
        <v>33.000000000000007</v>
      </c>
      <c r="J34" s="120">
        <v>492.00000000000017</v>
      </c>
      <c r="K34" s="120">
        <v>12</v>
      </c>
      <c r="L34" s="120">
        <v>1875.0000000000011</v>
      </c>
    </row>
    <row r="35" spans="2:13" hidden="1" outlineLevel="1">
      <c r="B35" s="116">
        <v>29</v>
      </c>
      <c r="C35" s="117" t="s">
        <v>542</v>
      </c>
      <c r="D35" s="118">
        <f t="shared" si="0"/>
        <v>7931</v>
      </c>
      <c r="E35" s="120">
        <v>2698.0000000000014</v>
      </c>
      <c r="F35" s="120">
        <v>1427.9999999999998</v>
      </c>
      <c r="G35" s="120">
        <v>858</v>
      </c>
      <c r="H35" s="120">
        <v>52</v>
      </c>
      <c r="I35" s="120">
        <v>34</v>
      </c>
      <c r="J35" s="120">
        <v>838.00000000000023</v>
      </c>
      <c r="K35" s="120">
        <v>9</v>
      </c>
      <c r="L35" s="120">
        <v>2013.9999999999995</v>
      </c>
    </row>
    <row r="36" spans="2:13" hidden="1" outlineLevel="1">
      <c r="B36" s="116">
        <v>30</v>
      </c>
      <c r="C36" s="117" t="s">
        <v>543</v>
      </c>
      <c r="D36" s="118">
        <f t="shared" si="0"/>
        <v>3001.9999999999995</v>
      </c>
      <c r="E36" s="120">
        <v>760</v>
      </c>
      <c r="F36" s="120">
        <v>513</v>
      </c>
      <c r="G36" s="120">
        <v>27</v>
      </c>
      <c r="H36" s="120">
        <v>31.000000000000007</v>
      </c>
      <c r="I36" s="120">
        <v>0</v>
      </c>
      <c r="J36" s="120">
        <v>1198.9999999999995</v>
      </c>
      <c r="K36" s="120">
        <v>3</v>
      </c>
      <c r="L36" s="120">
        <v>469</v>
      </c>
    </row>
    <row r="37" spans="2:13" hidden="1" outlineLevel="1">
      <c r="B37" s="116">
        <v>31</v>
      </c>
      <c r="C37" s="117" t="s">
        <v>544</v>
      </c>
      <c r="D37" s="118">
        <f t="shared" si="0"/>
        <v>3281.0000000000027</v>
      </c>
      <c r="E37" s="120">
        <v>1194.0000000000011</v>
      </c>
      <c r="F37" s="120">
        <v>303</v>
      </c>
      <c r="G37" s="120">
        <v>47.000000000000014</v>
      </c>
      <c r="H37" s="120">
        <v>45</v>
      </c>
      <c r="I37" s="120">
        <v>22.000000000000004</v>
      </c>
      <c r="J37" s="120">
        <v>328.99999999999972</v>
      </c>
      <c r="K37" s="120">
        <v>112.99999999999997</v>
      </c>
      <c r="L37" s="120">
        <v>1228.000000000002</v>
      </c>
    </row>
    <row r="38" spans="2:13" hidden="1" outlineLevel="1">
      <c r="B38" s="116">
        <v>32</v>
      </c>
      <c r="C38" s="117" t="s">
        <v>545</v>
      </c>
      <c r="D38" s="118">
        <f t="shared" si="0"/>
        <v>1765.0000000000002</v>
      </c>
      <c r="E38" s="120">
        <v>730.99999999999966</v>
      </c>
      <c r="F38" s="120">
        <v>54</v>
      </c>
      <c r="G38" s="120">
        <v>34</v>
      </c>
      <c r="H38" s="120">
        <v>87.999999999999986</v>
      </c>
      <c r="I38" s="120">
        <v>16</v>
      </c>
      <c r="J38" s="120">
        <v>169.00000000000003</v>
      </c>
      <c r="K38" s="120">
        <v>15</v>
      </c>
      <c r="L38" s="120">
        <v>658.00000000000045</v>
      </c>
    </row>
    <row r="39" spans="2:13" hidden="1" outlineLevel="1">
      <c r="B39" s="116">
        <v>33</v>
      </c>
      <c r="C39" s="117" t="s">
        <v>546</v>
      </c>
      <c r="D39" s="118">
        <f t="shared" si="0"/>
        <v>5447.9999999999991</v>
      </c>
      <c r="E39" s="120">
        <v>1988.9999999999995</v>
      </c>
      <c r="F39" s="120">
        <v>1182</v>
      </c>
      <c r="G39" s="120">
        <v>28.999999999999996</v>
      </c>
      <c r="H39" s="120">
        <v>34.000000000000007</v>
      </c>
      <c r="I39" s="120">
        <v>29</v>
      </c>
      <c r="J39" s="120">
        <v>472</v>
      </c>
      <c r="K39" s="120">
        <v>110.00000000000001</v>
      </c>
      <c r="L39" s="120">
        <v>1602.9999999999998</v>
      </c>
    </row>
    <row r="40" spans="2:13" ht="15" customHeight="1" collapsed="1">
      <c r="B40" s="7" t="s">
        <v>2</v>
      </c>
      <c r="C40" s="8" t="s">
        <v>28</v>
      </c>
      <c r="D40" s="6">
        <f t="shared" si="0"/>
        <v>9923.9999999999982</v>
      </c>
      <c r="E40" s="18">
        <v>266</v>
      </c>
      <c r="F40" s="18">
        <v>169</v>
      </c>
      <c r="G40" s="18">
        <v>0</v>
      </c>
      <c r="H40" s="18">
        <v>4</v>
      </c>
      <c r="I40" s="18">
        <v>12</v>
      </c>
      <c r="J40" s="18">
        <v>40.999999999999986</v>
      </c>
      <c r="K40" s="18">
        <v>76.000000000000028</v>
      </c>
      <c r="L40" s="18">
        <v>9355.9999999999982</v>
      </c>
      <c r="M40" s="22"/>
    </row>
    <row r="41" spans="2:13" ht="15" customHeight="1">
      <c r="B41" s="7" t="s">
        <v>3</v>
      </c>
      <c r="C41" s="8" t="s">
        <v>27</v>
      </c>
      <c r="D41" s="6">
        <f t="shared" si="0"/>
        <v>10251.999999999996</v>
      </c>
      <c r="E41" s="18">
        <v>3669.9999999999977</v>
      </c>
      <c r="F41" s="18">
        <v>1220.9999999999998</v>
      </c>
      <c r="G41" s="18">
        <v>108.00000000000001</v>
      </c>
      <c r="H41" s="18">
        <v>61.999999999999993</v>
      </c>
      <c r="I41" s="18">
        <v>41.000000000000021</v>
      </c>
      <c r="J41" s="18">
        <v>1354.9999999999984</v>
      </c>
      <c r="K41" s="18">
        <v>140.00000000000006</v>
      </c>
      <c r="L41" s="18">
        <v>3655.0000000000005</v>
      </c>
      <c r="M41" s="22"/>
    </row>
    <row r="42" spans="2:13" ht="15" customHeight="1">
      <c r="B42" s="7" t="s">
        <v>4</v>
      </c>
      <c r="C42" s="8" t="s">
        <v>23</v>
      </c>
      <c r="D42" s="6">
        <f t="shared" si="0"/>
        <v>87654.000000000058</v>
      </c>
      <c r="E42" s="18">
        <v>36778.000000000087</v>
      </c>
      <c r="F42" s="18">
        <v>3595.9999999999973</v>
      </c>
      <c r="G42" s="18">
        <v>2320.9999999999995</v>
      </c>
      <c r="H42" s="18">
        <v>644.99999999999989</v>
      </c>
      <c r="I42" s="18">
        <v>318.00000000000028</v>
      </c>
      <c r="J42" s="18">
        <v>15423.999999999985</v>
      </c>
      <c r="K42" s="18">
        <v>3960.9999999999959</v>
      </c>
      <c r="L42" s="18">
        <v>24610.999999999989</v>
      </c>
      <c r="M42" s="22"/>
    </row>
    <row r="43" spans="2:13" ht="15" customHeight="1">
      <c r="B43" s="7" t="s">
        <v>5</v>
      </c>
      <c r="C43" s="9" t="s">
        <v>455</v>
      </c>
      <c r="D43" s="6">
        <f t="shared" si="0"/>
        <v>125027.99999999974</v>
      </c>
      <c r="E43" s="18">
        <v>47397.999999999956</v>
      </c>
      <c r="F43" s="18">
        <v>733.00000000000023</v>
      </c>
      <c r="G43" s="18">
        <v>588.99999999999989</v>
      </c>
      <c r="H43" s="18">
        <v>1727.0000000000009</v>
      </c>
      <c r="I43" s="18">
        <v>1221.0000000000002</v>
      </c>
      <c r="J43" s="18">
        <v>7324.9999999999982</v>
      </c>
      <c r="K43" s="18">
        <v>6911.9999999999982</v>
      </c>
      <c r="L43" s="18">
        <v>59122.999999999789</v>
      </c>
      <c r="M43" s="22"/>
    </row>
    <row r="44" spans="2:13" ht="15" customHeight="1">
      <c r="B44" s="7" t="s">
        <v>6</v>
      </c>
      <c r="C44" s="9" t="s">
        <v>24</v>
      </c>
      <c r="D44" s="6">
        <f t="shared" si="0"/>
        <v>23624.999999999978</v>
      </c>
      <c r="E44" s="18">
        <v>9157.9999999999891</v>
      </c>
      <c r="F44" s="18">
        <v>175</v>
      </c>
      <c r="G44" s="18">
        <v>141.00000000000011</v>
      </c>
      <c r="H44" s="18">
        <v>124.00000000000006</v>
      </c>
      <c r="I44" s="18">
        <v>243.00000000000006</v>
      </c>
      <c r="J44" s="18">
        <v>2130.9999999999995</v>
      </c>
      <c r="K44" s="18">
        <v>859.99999999999955</v>
      </c>
      <c r="L44" s="18">
        <v>10792.999999999991</v>
      </c>
      <c r="M44" s="22"/>
    </row>
    <row r="45" spans="2:13" ht="15" customHeight="1">
      <c r="B45" s="7" t="s">
        <v>7</v>
      </c>
      <c r="C45" s="9" t="s">
        <v>31</v>
      </c>
      <c r="D45" s="6">
        <f t="shared" si="0"/>
        <v>63991.000000000029</v>
      </c>
      <c r="E45" s="18">
        <v>34694</v>
      </c>
      <c r="F45" s="18">
        <v>119.00000000000001</v>
      </c>
      <c r="G45" s="18">
        <v>1123.9999999999993</v>
      </c>
      <c r="H45" s="18">
        <v>922</v>
      </c>
      <c r="I45" s="18">
        <v>1183.9999999999993</v>
      </c>
      <c r="J45" s="18">
        <v>3644.0000000000014</v>
      </c>
      <c r="K45" s="18">
        <v>3197.0000000000005</v>
      </c>
      <c r="L45" s="18">
        <v>19107.000000000025</v>
      </c>
      <c r="M45" s="22"/>
    </row>
    <row r="46" spans="2:13" ht="15" customHeight="1">
      <c r="B46" s="7" t="s">
        <v>8</v>
      </c>
      <c r="C46" s="9" t="s">
        <v>456</v>
      </c>
      <c r="D46" s="6">
        <f t="shared" si="0"/>
        <v>19524.999999999996</v>
      </c>
      <c r="E46" s="18">
        <v>13916.999999999995</v>
      </c>
      <c r="F46" s="18">
        <v>1</v>
      </c>
      <c r="G46" s="18">
        <v>36</v>
      </c>
      <c r="H46" s="18">
        <v>86.000000000000028</v>
      </c>
      <c r="I46" s="18">
        <v>39.999999999999993</v>
      </c>
      <c r="J46" s="18">
        <v>370</v>
      </c>
      <c r="K46" s="18">
        <v>1087</v>
      </c>
      <c r="L46" s="18">
        <v>3988.0000000000027</v>
      </c>
      <c r="M46" s="22"/>
    </row>
    <row r="47" spans="2:13" ht="15" customHeight="1">
      <c r="B47" s="7" t="s">
        <v>9</v>
      </c>
      <c r="C47" s="9" t="s">
        <v>29</v>
      </c>
      <c r="D47" s="6">
        <f t="shared" si="0"/>
        <v>7496.9999999999945</v>
      </c>
      <c r="E47" s="18">
        <v>1814.9999999999989</v>
      </c>
      <c r="F47" s="18">
        <v>1</v>
      </c>
      <c r="G47" s="18">
        <v>8</v>
      </c>
      <c r="H47" s="18">
        <v>12</v>
      </c>
      <c r="I47" s="18">
        <v>16.000000000000004</v>
      </c>
      <c r="J47" s="18">
        <v>71</v>
      </c>
      <c r="K47" s="18">
        <v>268.99999999999989</v>
      </c>
      <c r="L47" s="18">
        <v>5304.9999999999964</v>
      </c>
      <c r="M47" s="22"/>
    </row>
    <row r="48" spans="2:13" ht="15" customHeight="1">
      <c r="B48" s="7" t="s">
        <v>10</v>
      </c>
      <c r="C48" s="9" t="s">
        <v>30</v>
      </c>
      <c r="D48" s="6">
        <f t="shared" si="0"/>
        <v>6466.9999999999964</v>
      </c>
      <c r="E48" s="18">
        <v>2295.9999999999986</v>
      </c>
      <c r="F48" s="18">
        <v>312.99999999999994</v>
      </c>
      <c r="G48" s="18">
        <v>9</v>
      </c>
      <c r="H48" s="18">
        <v>49</v>
      </c>
      <c r="I48" s="18">
        <v>54.999999999999993</v>
      </c>
      <c r="J48" s="18">
        <v>351.00000000000023</v>
      </c>
      <c r="K48" s="18">
        <v>323.00000000000006</v>
      </c>
      <c r="L48" s="18">
        <v>3070.9999999999973</v>
      </c>
      <c r="M48" s="22"/>
    </row>
    <row r="49" spans="2:13" ht="15" customHeight="1">
      <c r="B49" s="7" t="s">
        <v>11</v>
      </c>
      <c r="C49" s="9" t="s">
        <v>32</v>
      </c>
      <c r="D49" s="6">
        <f t="shared" si="0"/>
        <v>33822</v>
      </c>
      <c r="E49" s="18">
        <v>15099.999999999971</v>
      </c>
      <c r="F49" s="18">
        <v>285.00000000000006</v>
      </c>
      <c r="G49" s="18">
        <v>53.999999999999993</v>
      </c>
      <c r="H49" s="18">
        <v>141.00000000000006</v>
      </c>
      <c r="I49" s="18">
        <v>146.00000000000003</v>
      </c>
      <c r="J49" s="18">
        <v>1544.9999999999991</v>
      </c>
      <c r="K49" s="18">
        <v>2210.9999999999986</v>
      </c>
      <c r="L49" s="18">
        <v>14340.000000000033</v>
      </c>
      <c r="M49" s="22"/>
    </row>
    <row r="50" spans="2:13" ht="15" customHeight="1">
      <c r="B50" s="7" t="s">
        <v>12</v>
      </c>
      <c r="C50" s="9" t="s">
        <v>457</v>
      </c>
      <c r="D50" s="6">
        <f t="shared" si="0"/>
        <v>56971.000000000036</v>
      </c>
      <c r="E50" s="18">
        <v>41003.000000000015</v>
      </c>
      <c r="F50" s="18">
        <v>94</v>
      </c>
      <c r="G50" s="18">
        <v>320</v>
      </c>
      <c r="H50" s="18">
        <v>113.00000000000003</v>
      </c>
      <c r="I50" s="18">
        <v>63.000000000000014</v>
      </c>
      <c r="J50" s="18">
        <v>2046.0000000000011</v>
      </c>
      <c r="K50" s="18">
        <v>4243.9999999999991</v>
      </c>
      <c r="L50" s="18">
        <v>9088.00000000002</v>
      </c>
      <c r="M50" s="22"/>
    </row>
    <row r="51" spans="2:13" ht="15" customHeight="1">
      <c r="B51" s="7" t="s">
        <v>13</v>
      </c>
      <c r="C51" s="9" t="s">
        <v>33</v>
      </c>
      <c r="D51" s="6">
        <f t="shared" si="0"/>
        <v>1918.9999999999995</v>
      </c>
      <c r="E51" s="18">
        <v>909.99999999999966</v>
      </c>
      <c r="F51" s="18">
        <v>4</v>
      </c>
      <c r="G51" s="18">
        <v>5</v>
      </c>
      <c r="H51" s="18">
        <v>7</v>
      </c>
      <c r="I51" s="18">
        <v>17</v>
      </c>
      <c r="J51" s="18">
        <v>84.000000000000043</v>
      </c>
      <c r="K51" s="18">
        <v>355.99999999999994</v>
      </c>
      <c r="L51" s="18">
        <v>535.99999999999966</v>
      </c>
      <c r="M51" s="22"/>
    </row>
    <row r="52" spans="2:13" ht="15" customHeight="1">
      <c r="B52" s="7" t="s">
        <v>14</v>
      </c>
      <c r="C52" s="9" t="s">
        <v>25</v>
      </c>
      <c r="D52" s="6">
        <f t="shared" si="0"/>
        <v>7941.0000000000018</v>
      </c>
      <c r="E52" s="18">
        <v>2466.0000000000009</v>
      </c>
      <c r="F52" s="18">
        <v>15.000000000000004</v>
      </c>
      <c r="G52" s="18">
        <v>15.000000000000004</v>
      </c>
      <c r="H52" s="18">
        <v>32.000000000000014</v>
      </c>
      <c r="I52" s="18">
        <v>33.000000000000014</v>
      </c>
      <c r="J52" s="18">
        <v>130.00000000000009</v>
      </c>
      <c r="K52" s="18">
        <v>967.00000000000023</v>
      </c>
      <c r="L52" s="18">
        <v>4283.0000000000009</v>
      </c>
      <c r="M52" s="22"/>
    </row>
    <row r="53" spans="2:13" ht="15" customHeight="1">
      <c r="B53" s="7" t="s">
        <v>15</v>
      </c>
      <c r="C53" s="9" t="s">
        <v>34</v>
      </c>
      <c r="D53" s="6">
        <f t="shared" si="0"/>
        <v>39862.000000000029</v>
      </c>
      <c r="E53" s="18">
        <v>16060.999999999996</v>
      </c>
      <c r="F53" s="18">
        <v>90.999999999999972</v>
      </c>
      <c r="G53" s="18">
        <v>187.00000000000003</v>
      </c>
      <c r="H53" s="18">
        <v>334.00000000000011</v>
      </c>
      <c r="I53" s="18">
        <v>394.00000000000023</v>
      </c>
      <c r="J53" s="18">
        <v>4346.9999999999982</v>
      </c>
      <c r="K53" s="18">
        <v>3035.9999999999986</v>
      </c>
      <c r="L53" s="18">
        <v>15412.000000000033</v>
      </c>
      <c r="M53" s="22"/>
    </row>
    <row r="54" spans="2:13" ht="15" customHeight="1">
      <c r="B54" s="7" t="s">
        <v>16</v>
      </c>
      <c r="C54" s="9" t="s">
        <v>35</v>
      </c>
      <c r="D54" s="6">
        <f t="shared" si="0"/>
        <v>4831.9999999999991</v>
      </c>
      <c r="E54" s="18">
        <v>2587.9999999999977</v>
      </c>
      <c r="F54" s="18">
        <v>2</v>
      </c>
      <c r="G54" s="18">
        <v>9</v>
      </c>
      <c r="H54" s="18">
        <v>15.000000000000002</v>
      </c>
      <c r="I54" s="18">
        <v>54.000000000000007</v>
      </c>
      <c r="J54" s="18">
        <v>124.00000000000009</v>
      </c>
      <c r="K54" s="18">
        <v>329</v>
      </c>
      <c r="L54" s="18">
        <v>1711.0000000000014</v>
      </c>
      <c r="M54" s="22"/>
    </row>
    <row r="55" spans="2:13" ht="15" customHeight="1">
      <c r="B55" s="7" t="s">
        <v>17</v>
      </c>
      <c r="C55" s="9" t="s">
        <v>36</v>
      </c>
      <c r="D55" s="6">
        <f t="shared" si="0"/>
        <v>11606.000000000011</v>
      </c>
      <c r="E55" s="18">
        <v>3506.9999999999973</v>
      </c>
      <c r="F55" s="18">
        <v>10</v>
      </c>
      <c r="G55" s="18">
        <v>15.999999999999998</v>
      </c>
      <c r="H55" s="18">
        <v>39.000000000000014</v>
      </c>
      <c r="I55" s="18">
        <v>53.000000000000014</v>
      </c>
      <c r="J55" s="18">
        <v>815.99999999999943</v>
      </c>
      <c r="K55" s="18">
        <v>710.00000000000057</v>
      </c>
      <c r="L55" s="18">
        <v>6455.0000000000136</v>
      </c>
      <c r="M55" s="22"/>
    </row>
    <row r="56" spans="2:13" ht="15" customHeight="1">
      <c r="B56" s="7" t="s">
        <v>18</v>
      </c>
      <c r="C56" s="9" t="s">
        <v>37</v>
      </c>
      <c r="D56" s="6">
        <f t="shared" si="0"/>
        <v>11</v>
      </c>
      <c r="E56" s="18">
        <v>1</v>
      </c>
      <c r="F56" s="18">
        <v>0</v>
      </c>
      <c r="G56" s="18">
        <v>0</v>
      </c>
      <c r="H56" s="18">
        <v>0</v>
      </c>
      <c r="I56" s="18">
        <v>0</v>
      </c>
      <c r="J56" s="18">
        <v>0</v>
      </c>
      <c r="K56" s="18">
        <v>2</v>
      </c>
      <c r="L56" s="18">
        <v>8</v>
      </c>
      <c r="M56" s="22"/>
    </row>
    <row r="57" spans="2:13" ht="3" customHeight="1">
      <c r="B57" s="12"/>
      <c r="C57" s="13"/>
      <c r="D57" s="19"/>
      <c r="E57" s="19"/>
      <c r="F57" s="19"/>
      <c r="G57" s="19"/>
      <c r="H57" s="19"/>
      <c r="I57" s="19"/>
      <c r="J57" s="19"/>
      <c r="K57" s="19"/>
      <c r="L57" s="19"/>
    </row>
    <row r="58" spans="2:13">
      <c r="C58" s="1"/>
    </row>
  </sheetData>
  <mergeCells count="5">
    <mergeCell ref="D8:L8"/>
    <mergeCell ref="B8:C10"/>
    <mergeCell ref="B3:L3"/>
    <mergeCell ref="B5:L5"/>
    <mergeCell ref="B6:L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7" orientation="landscape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D3D3F5"/>
    <pageSetUpPr fitToPage="1"/>
  </sheetPr>
  <dimension ref="B2:L31"/>
  <sheetViews>
    <sheetView showGridLines="0" zoomScaleNormal="100" workbookViewId="0"/>
  </sheetViews>
  <sheetFormatPr defaultColWidth="9.140625" defaultRowHeight="14.25"/>
  <cols>
    <col min="1" max="1" width="9.140625" style="15"/>
    <col min="2" max="2" width="19.7109375" style="15" customWidth="1"/>
    <col min="3" max="3" width="8.42578125" style="15" customWidth="1"/>
    <col min="4" max="4" width="8.5703125" style="15" customWidth="1"/>
    <col min="5" max="5" width="10.85546875" style="15" customWidth="1"/>
    <col min="6" max="6" width="9" style="15" customWidth="1"/>
    <col min="7" max="7" width="9.5703125" style="15" customWidth="1"/>
    <col min="8" max="8" width="9.42578125" style="15" customWidth="1"/>
    <col min="9" max="9" width="8.7109375" style="15" customWidth="1"/>
    <col min="10" max="10" width="10.85546875" style="15" customWidth="1"/>
    <col min="11" max="11" width="10.5703125" style="15" customWidth="1"/>
    <col min="12" max="18" width="9.140625" style="15"/>
    <col min="19" max="19" width="9.140625" style="15" customWidth="1"/>
    <col min="20" max="16384" width="9.140625" style="15"/>
  </cols>
  <sheetData>
    <row r="2" spans="2:12" ht="15">
      <c r="B2" s="14"/>
      <c r="C2" s="14"/>
      <c r="D2" s="14"/>
      <c r="E2" s="14"/>
      <c r="J2" s="14"/>
      <c r="K2" s="14" t="s">
        <v>125</v>
      </c>
    </row>
    <row r="3" spans="2:12" ht="42" customHeight="1">
      <c r="B3" s="145" t="s">
        <v>343</v>
      </c>
      <c r="C3" s="145"/>
      <c r="D3" s="145"/>
      <c r="E3" s="145"/>
      <c r="F3" s="145"/>
      <c r="G3" s="145"/>
      <c r="H3" s="145"/>
      <c r="I3" s="145"/>
      <c r="J3" s="145"/>
      <c r="K3" s="145"/>
    </row>
    <row r="4" spans="2:12" ht="3.75" customHeight="1"/>
    <row r="5" spans="2:12">
      <c r="B5" s="147">
        <v>2023</v>
      </c>
      <c r="C5" s="147"/>
      <c r="D5" s="147"/>
      <c r="E5" s="147"/>
      <c r="F5" s="147"/>
      <c r="G5" s="147"/>
      <c r="H5" s="147"/>
      <c r="I5" s="147"/>
      <c r="J5" s="147"/>
      <c r="K5" s="147"/>
    </row>
    <row r="6" spans="2:12" ht="15" customHeight="1">
      <c r="B6" s="164" t="s">
        <v>40</v>
      </c>
      <c r="C6" s="164"/>
      <c r="D6" s="164"/>
      <c r="E6" s="164"/>
      <c r="F6" s="164"/>
      <c r="G6" s="164"/>
      <c r="H6" s="164"/>
      <c r="I6" s="164"/>
      <c r="J6" s="164"/>
      <c r="K6" s="164"/>
    </row>
    <row r="7" spans="2:12" ht="3" customHeight="1"/>
    <row r="8" spans="2:12" ht="30" customHeight="1">
      <c r="B8" s="157" t="s">
        <v>42</v>
      </c>
      <c r="C8" s="162" t="s">
        <v>124</v>
      </c>
      <c r="D8" s="159"/>
      <c r="E8" s="159"/>
      <c r="F8" s="159"/>
      <c r="G8" s="159"/>
      <c r="H8" s="159"/>
      <c r="I8" s="159"/>
      <c r="J8" s="159"/>
      <c r="K8" s="159"/>
    </row>
    <row r="9" spans="2:12" ht="3.75" customHeight="1">
      <c r="B9" s="157"/>
      <c r="C9" s="94"/>
      <c r="D9" s="25"/>
      <c r="E9" s="25"/>
      <c r="F9" s="25"/>
      <c r="G9" s="25"/>
    </row>
    <row r="10" spans="2:12" s="16" customFormat="1" ht="57" customHeight="1">
      <c r="B10" s="157"/>
      <c r="C10" s="92" t="s">
        <v>19</v>
      </c>
      <c r="D10" s="93" t="s">
        <v>126</v>
      </c>
      <c r="E10" s="21" t="s">
        <v>127</v>
      </c>
      <c r="F10" s="93" t="s">
        <v>128</v>
      </c>
      <c r="G10" s="21" t="s">
        <v>129</v>
      </c>
      <c r="H10" s="93" t="s">
        <v>130</v>
      </c>
      <c r="I10" s="93" t="s">
        <v>131</v>
      </c>
      <c r="J10" s="93" t="s">
        <v>482</v>
      </c>
      <c r="K10" s="93" t="s">
        <v>132</v>
      </c>
    </row>
    <row r="11" spans="2:12" ht="3.75" customHeight="1">
      <c r="B11" s="17"/>
      <c r="C11" s="17"/>
      <c r="D11" s="17"/>
      <c r="E11" s="17"/>
      <c r="F11" s="17"/>
      <c r="G11" s="17"/>
      <c r="H11" s="17"/>
      <c r="I11" s="17"/>
      <c r="J11" s="17"/>
      <c r="K11" s="17"/>
    </row>
    <row r="12" spans="2:12" ht="22.5" customHeight="1">
      <c r="B12" s="5" t="s">
        <v>19</v>
      </c>
      <c r="C12" s="6">
        <f>+SUM(D12:K12)</f>
        <v>654051.99999999919</v>
      </c>
      <c r="D12" s="6">
        <v>279241.99999999901</v>
      </c>
      <c r="E12" s="6">
        <v>20187.000000000011</v>
      </c>
      <c r="F12" s="6">
        <v>8479.9999999999945</v>
      </c>
      <c r="G12" s="6">
        <v>6330.0000000000182</v>
      </c>
      <c r="H12" s="6">
        <v>4551.9999999999991</v>
      </c>
      <c r="I12" s="6">
        <v>56101.000000000087</v>
      </c>
      <c r="J12" s="6">
        <v>32953.000000000095</v>
      </c>
      <c r="K12" s="6">
        <v>246206.99999999997</v>
      </c>
      <c r="L12" s="22"/>
    </row>
    <row r="13" spans="2:12" ht="22.5" customHeight="1">
      <c r="B13" s="11" t="s">
        <v>43</v>
      </c>
      <c r="C13" s="6">
        <f t="shared" ref="C13:C30" si="0">+SUM(D13:K13)</f>
        <v>48675.999999999964</v>
      </c>
      <c r="D13" s="18">
        <v>15612.999999999993</v>
      </c>
      <c r="E13" s="18">
        <v>3216.9999999999995</v>
      </c>
      <c r="F13" s="18">
        <v>1469.9999999999995</v>
      </c>
      <c r="G13" s="18">
        <v>587.00000000000011</v>
      </c>
      <c r="H13" s="18">
        <v>370.00000000000023</v>
      </c>
      <c r="I13" s="18">
        <v>6170.9999999999982</v>
      </c>
      <c r="J13" s="18">
        <v>941</v>
      </c>
      <c r="K13" s="18">
        <v>20306.999999999971</v>
      </c>
      <c r="L13" s="22"/>
    </row>
    <row r="14" spans="2:12" ht="22.5" customHeight="1">
      <c r="B14" s="11" t="s">
        <v>44</v>
      </c>
      <c r="C14" s="6">
        <f t="shared" si="0"/>
        <v>13080.000000000004</v>
      </c>
      <c r="D14" s="18">
        <v>5660.0000000000045</v>
      </c>
      <c r="E14" s="18">
        <v>541</v>
      </c>
      <c r="F14" s="18">
        <v>29</v>
      </c>
      <c r="G14" s="18">
        <v>167</v>
      </c>
      <c r="H14" s="18">
        <v>30</v>
      </c>
      <c r="I14" s="18">
        <v>664.00000000000045</v>
      </c>
      <c r="J14" s="18">
        <v>2376.0000000000005</v>
      </c>
      <c r="K14" s="18">
        <v>3612.9999999999991</v>
      </c>
      <c r="L14" s="22"/>
    </row>
    <row r="15" spans="2:12" ht="22.5" customHeight="1">
      <c r="B15" s="11" t="s">
        <v>46</v>
      </c>
      <c r="C15" s="6">
        <f t="shared" si="0"/>
        <v>61994.000000000007</v>
      </c>
      <c r="D15" s="18">
        <v>16960.999999999982</v>
      </c>
      <c r="E15" s="18">
        <v>925.99999999999966</v>
      </c>
      <c r="F15" s="18">
        <v>399.99999999999994</v>
      </c>
      <c r="G15" s="18">
        <v>197.00000000000003</v>
      </c>
      <c r="H15" s="18">
        <v>214.00000000000023</v>
      </c>
      <c r="I15" s="18">
        <v>5895.0000000000027</v>
      </c>
      <c r="J15" s="18">
        <v>1695</v>
      </c>
      <c r="K15" s="18">
        <v>35706.000000000022</v>
      </c>
      <c r="L15" s="22"/>
    </row>
    <row r="16" spans="2:12" ht="22.5" customHeight="1">
      <c r="B16" s="11" t="s">
        <v>45</v>
      </c>
      <c r="C16" s="6">
        <f t="shared" si="0"/>
        <v>3624.9999999999977</v>
      </c>
      <c r="D16" s="18">
        <v>553.99999999999989</v>
      </c>
      <c r="E16" s="18">
        <v>6.9999999999999991</v>
      </c>
      <c r="F16" s="18">
        <v>20</v>
      </c>
      <c r="G16" s="18">
        <v>30.000000000000007</v>
      </c>
      <c r="H16" s="18">
        <v>261.99999999999977</v>
      </c>
      <c r="I16" s="18">
        <v>555.99999999999977</v>
      </c>
      <c r="J16" s="18">
        <v>99.000000000000014</v>
      </c>
      <c r="K16" s="18">
        <v>2096.9999999999982</v>
      </c>
      <c r="L16" s="22"/>
    </row>
    <row r="17" spans="2:12" ht="22.5" customHeight="1">
      <c r="B17" s="11" t="s">
        <v>47</v>
      </c>
      <c r="C17" s="6">
        <f t="shared" si="0"/>
        <v>8949.0000000000073</v>
      </c>
      <c r="D17" s="18">
        <v>4336.0000000000009</v>
      </c>
      <c r="E17" s="18">
        <v>44</v>
      </c>
      <c r="F17" s="18">
        <v>8</v>
      </c>
      <c r="G17" s="18">
        <v>35</v>
      </c>
      <c r="H17" s="18">
        <v>23.000000000000007</v>
      </c>
      <c r="I17" s="18">
        <v>541.00000000000057</v>
      </c>
      <c r="J17" s="18">
        <v>158.00000000000003</v>
      </c>
      <c r="K17" s="18">
        <v>3804.0000000000059</v>
      </c>
      <c r="L17" s="22"/>
    </row>
    <row r="18" spans="2:12" ht="22.5" customHeight="1">
      <c r="B18" s="11" t="s">
        <v>48</v>
      </c>
      <c r="C18" s="6">
        <f t="shared" si="0"/>
        <v>26182.999999999985</v>
      </c>
      <c r="D18" s="18">
        <v>8675.0000000000036</v>
      </c>
      <c r="E18" s="18">
        <v>2351</v>
      </c>
      <c r="F18" s="18">
        <v>773.99999999999977</v>
      </c>
      <c r="G18" s="18">
        <v>171.99999999999991</v>
      </c>
      <c r="H18" s="18">
        <v>75.000000000000028</v>
      </c>
      <c r="I18" s="18">
        <v>2659.9999999999995</v>
      </c>
      <c r="J18" s="18">
        <v>524</v>
      </c>
      <c r="K18" s="18">
        <v>10951.999999999982</v>
      </c>
      <c r="L18" s="22"/>
    </row>
    <row r="19" spans="2:12" ht="22.5" customHeight="1">
      <c r="B19" s="11" t="s">
        <v>49</v>
      </c>
      <c r="C19" s="6">
        <f t="shared" si="0"/>
        <v>8362.0000000000055</v>
      </c>
      <c r="D19" s="18">
        <v>4279.0000000000091</v>
      </c>
      <c r="E19" s="18">
        <v>104</v>
      </c>
      <c r="F19" s="18">
        <v>18</v>
      </c>
      <c r="G19" s="18">
        <v>35.999999999999993</v>
      </c>
      <c r="H19" s="18">
        <v>96</v>
      </c>
      <c r="I19" s="18">
        <v>420.00000000000006</v>
      </c>
      <c r="J19" s="18">
        <v>306.99999999999994</v>
      </c>
      <c r="K19" s="18">
        <v>3101.9999999999964</v>
      </c>
      <c r="L19" s="22"/>
    </row>
    <row r="20" spans="2:12" ht="22.5" customHeight="1">
      <c r="B20" s="11" t="s">
        <v>50</v>
      </c>
      <c r="C20" s="6">
        <f t="shared" si="0"/>
        <v>39960.999999999993</v>
      </c>
      <c r="D20" s="18">
        <v>18592.999999999982</v>
      </c>
      <c r="E20" s="18">
        <v>863.99999999999989</v>
      </c>
      <c r="F20" s="18">
        <v>305.00000000000011</v>
      </c>
      <c r="G20" s="18">
        <v>319.99999999999989</v>
      </c>
      <c r="H20" s="18">
        <v>223.00000000000017</v>
      </c>
      <c r="I20" s="18">
        <v>2473.9999999999977</v>
      </c>
      <c r="J20" s="18">
        <v>4805.0000000000027</v>
      </c>
      <c r="K20" s="18">
        <v>12377.000000000011</v>
      </c>
      <c r="L20" s="22"/>
    </row>
    <row r="21" spans="2:12" ht="22.5" customHeight="1">
      <c r="B21" s="11" t="s">
        <v>51</v>
      </c>
      <c r="C21" s="6">
        <f t="shared" si="0"/>
        <v>6387.9999999999936</v>
      </c>
      <c r="D21" s="18">
        <v>2062.9999999999995</v>
      </c>
      <c r="E21" s="18">
        <v>34</v>
      </c>
      <c r="F21" s="18">
        <v>43.999999999999993</v>
      </c>
      <c r="G21" s="18">
        <v>146</v>
      </c>
      <c r="H21" s="18">
        <v>152</v>
      </c>
      <c r="I21" s="18">
        <v>557</v>
      </c>
      <c r="J21" s="18">
        <v>83</v>
      </c>
      <c r="K21" s="18">
        <v>3308.9999999999941</v>
      </c>
      <c r="L21" s="22"/>
    </row>
    <row r="22" spans="2:12" ht="22.5" customHeight="1">
      <c r="B22" s="11" t="s">
        <v>52</v>
      </c>
      <c r="C22" s="6">
        <f t="shared" si="0"/>
        <v>29559</v>
      </c>
      <c r="D22" s="18">
        <v>13963.000000000027</v>
      </c>
      <c r="E22" s="18">
        <v>595.00000000000011</v>
      </c>
      <c r="F22" s="18">
        <v>338</v>
      </c>
      <c r="G22" s="18">
        <v>373.00000000000011</v>
      </c>
      <c r="H22" s="18">
        <v>205</v>
      </c>
      <c r="I22" s="18">
        <v>2916.0000000000027</v>
      </c>
      <c r="J22" s="18">
        <v>622.00000000000023</v>
      </c>
      <c r="K22" s="18">
        <v>10546.999999999971</v>
      </c>
      <c r="L22" s="22"/>
    </row>
    <row r="23" spans="2:12" ht="22.5" customHeight="1">
      <c r="B23" s="11" t="s">
        <v>53</v>
      </c>
      <c r="C23" s="6">
        <f t="shared" si="0"/>
        <v>192949.00000000049</v>
      </c>
      <c r="D23" s="18">
        <v>95068.000000000291</v>
      </c>
      <c r="E23" s="18">
        <v>3871</v>
      </c>
      <c r="F23" s="18">
        <v>2452.9999999999986</v>
      </c>
      <c r="G23" s="18">
        <v>1402.0000000000005</v>
      </c>
      <c r="H23" s="18">
        <v>1930.0000000000011</v>
      </c>
      <c r="I23" s="18">
        <v>15339.999999999993</v>
      </c>
      <c r="J23" s="18">
        <v>15767.999999999987</v>
      </c>
      <c r="K23" s="18">
        <v>57117.000000000196</v>
      </c>
      <c r="L23" s="22"/>
    </row>
    <row r="24" spans="2:12" ht="22.5" customHeight="1">
      <c r="B24" s="11" t="s">
        <v>54</v>
      </c>
      <c r="C24" s="6">
        <f t="shared" si="0"/>
        <v>6205.0000000000018</v>
      </c>
      <c r="D24" s="18">
        <v>1639.9999999999998</v>
      </c>
      <c r="E24" s="18">
        <v>9</v>
      </c>
      <c r="F24" s="18">
        <v>11</v>
      </c>
      <c r="G24" s="18">
        <v>33.999999999999993</v>
      </c>
      <c r="H24" s="18">
        <v>23</v>
      </c>
      <c r="I24" s="18">
        <v>263</v>
      </c>
      <c r="J24" s="18">
        <v>151</v>
      </c>
      <c r="K24" s="18">
        <v>4074.0000000000023</v>
      </c>
      <c r="L24" s="22"/>
    </row>
    <row r="25" spans="2:12" ht="22.5" customHeight="1">
      <c r="B25" s="11" t="s">
        <v>55</v>
      </c>
      <c r="C25" s="6">
        <f t="shared" si="0"/>
        <v>108933.99999999999</v>
      </c>
      <c r="D25" s="18">
        <v>53955.999999999862</v>
      </c>
      <c r="E25" s="18">
        <v>2597</v>
      </c>
      <c r="F25" s="18">
        <v>2013.0000000000011</v>
      </c>
      <c r="G25" s="18">
        <v>2111.9999999999986</v>
      </c>
      <c r="H25" s="18">
        <v>504.00000000000034</v>
      </c>
      <c r="I25" s="18">
        <v>9368.0000000000127</v>
      </c>
      <c r="J25" s="18">
        <v>1840.9999999999998</v>
      </c>
      <c r="K25" s="18">
        <v>36543.000000000116</v>
      </c>
      <c r="L25" s="22"/>
    </row>
    <row r="26" spans="2:12" ht="22.5" customHeight="1">
      <c r="B26" s="11" t="s">
        <v>56</v>
      </c>
      <c r="C26" s="6">
        <f t="shared" si="0"/>
        <v>21144.999999999993</v>
      </c>
      <c r="D26" s="18">
        <v>9389.0000000000073</v>
      </c>
      <c r="E26" s="18">
        <v>339.00000000000006</v>
      </c>
      <c r="F26" s="18">
        <v>175.00000000000003</v>
      </c>
      <c r="G26" s="18">
        <v>157.00000000000009</v>
      </c>
      <c r="H26" s="18">
        <v>100.99999999999999</v>
      </c>
      <c r="I26" s="18">
        <v>1859.9999999999995</v>
      </c>
      <c r="J26" s="18">
        <v>630.00000000000023</v>
      </c>
      <c r="K26" s="18">
        <v>8493.9999999999873</v>
      </c>
      <c r="L26" s="22"/>
    </row>
    <row r="27" spans="2:12" ht="22.5" customHeight="1">
      <c r="B27" s="11" t="s">
        <v>57</v>
      </c>
      <c r="C27" s="6">
        <f t="shared" si="0"/>
        <v>41482.000000000087</v>
      </c>
      <c r="D27" s="18">
        <v>17232.000000000036</v>
      </c>
      <c r="E27" s="18">
        <v>3334</v>
      </c>
      <c r="F27" s="18">
        <v>139.00000000000003</v>
      </c>
      <c r="G27" s="18">
        <v>185.99999999999997</v>
      </c>
      <c r="H27" s="18">
        <v>186.00000000000006</v>
      </c>
      <c r="I27" s="18">
        <v>2671.0000000000005</v>
      </c>
      <c r="J27" s="18">
        <v>2314.9999999999995</v>
      </c>
      <c r="K27" s="18">
        <v>15419.000000000053</v>
      </c>
      <c r="L27" s="22"/>
    </row>
    <row r="28" spans="2:12" ht="22.5" customHeight="1">
      <c r="B28" s="11" t="s">
        <v>58</v>
      </c>
      <c r="C28" s="6">
        <f t="shared" si="0"/>
        <v>11725</v>
      </c>
      <c r="D28" s="18">
        <v>2572.9999999999991</v>
      </c>
      <c r="E28" s="18">
        <v>659</v>
      </c>
      <c r="F28" s="18">
        <v>118.99999999999999</v>
      </c>
      <c r="G28" s="18">
        <v>186.99999999999997</v>
      </c>
      <c r="H28" s="18">
        <v>36</v>
      </c>
      <c r="I28" s="18">
        <v>1414.0000000000002</v>
      </c>
      <c r="J28" s="18">
        <v>148.00000000000003</v>
      </c>
      <c r="K28" s="18">
        <v>6589.0000000000018</v>
      </c>
      <c r="L28" s="22"/>
    </row>
    <row r="29" spans="2:12" ht="22.5" customHeight="1">
      <c r="B29" s="11" t="s">
        <v>59</v>
      </c>
      <c r="C29" s="6">
        <f t="shared" si="0"/>
        <v>5900.9999999999909</v>
      </c>
      <c r="D29" s="18">
        <v>1627.0000000000011</v>
      </c>
      <c r="E29" s="18">
        <v>30.999999999999996</v>
      </c>
      <c r="F29" s="18">
        <v>22.000000000000007</v>
      </c>
      <c r="G29" s="18">
        <v>34.000000000000007</v>
      </c>
      <c r="H29" s="18">
        <v>41.999999999999986</v>
      </c>
      <c r="I29" s="18">
        <v>569.99999999999977</v>
      </c>
      <c r="J29" s="18">
        <v>77.000000000000014</v>
      </c>
      <c r="K29" s="18">
        <v>3497.99999999999</v>
      </c>
      <c r="L29" s="22"/>
    </row>
    <row r="30" spans="2:12" ht="22.5" customHeight="1">
      <c r="B30" s="11" t="s">
        <v>60</v>
      </c>
      <c r="C30" s="6">
        <f t="shared" si="0"/>
        <v>18934.000000000036</v>
      </c>
      <c r="D30" s="18">
        <v>7060.0000000000018</v>
      </c>
      <c r="E30" s="18">
        <v>664</v>
      </c>
      <c r="F30" s="18">
        <v>142.00000000000003</v>
      </c>
      <c r="G30" s="18">
        <v>154.99999999999997</v>
      </c>
      <c r="H30" s="18">
        <v>80.000000000000014</v>
      </c>
      <c r="I30" s="18">
        <v>1761.0000000000014</v>
      </c>
      <c r="J30" s="18">
        <v>413</v>
      </c>
      <c r="K30" s="18">
        <v>8659.0000000000346</v>
      </c>
      <c r="L30" s="22"/>
    </row>
    <row r="31" spans="2:12" ht="3.75" customHeight="1">
      <c r="B31" s="12"/>
      <c r="C31" s="17"/>
      <c r="D31" s="17"/>
      <c r="E31" s="17"/>
      <c r="F31" s="17"/>
      <c r="G31" s="17"/>
      <c r="H31" s="17"/>
      <c r="I31" s="17"/>
      <c r="J31" s="17"/>
      <c r="K31" s="17"/>
    </row>
  </sheetData>
  <mergeCells count="5">
    <mergeCell ref="B8:B10"/>
    <mergeCell ref="B3:K3"/>
    <mergeCell ref="B5:K5"/>
    <mergeCell ref="B6:K6"/>
    <mergeCell ref="C8:K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2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D3D3F5"/>
  </sheetPr>
  <dimension ref="B2:M58"/>
  <sheetViews>
    <sheetView showGridLines="0" zoomScaleNormal="100" workbookViewId="0"/>
  </sheetViews>
  <sheetFormatPr defaultColWidth="9.140625" defaultRowHeight="14.25" outlineLevelRow="1"/>
  <cols>
    <col min="1" max="1" width="9.140625" style="15"/>
    <col min="2" max="2" width="3.5703125" style="15" customWidth="1"/>
    <col min="3" max="3" width="61.5703125" style="15" bestFit="1" customWidth="1"/>
    <col min="4" max="4" width="9" style="15" bestFit="1" customWidth="1"/>
    <col min="5" max="5" width="9" style="15" customWidth="1"/>
    <col min="6" max="6" width="11.28515625" style="15" customWidth="1"/>
    <col min="7" max="8" width="9.28515625" style="15" customWidth="1"/>
    <col min="9" max="9" width="13.7109375" style="15" customWidth="1"/>
    <col min="10" max="10" width="8" style="15" customWidth="1"/>
    <col min="11" max="11" width="10.5703125" style="15" customWidth="1"/>
    <col min="12" max="12" width="9.85546875" style="15" customWidth="1"/>
    <col min="13" max="16384" width="9.140625" style="15"/>
  </cols>
  <sheetData>
    <row r="2" spans="2:13" ht="15">
      <c r="C2" s="14"/>
      <c r="D2" s="14"/>
      <c r="E2" s="14"/>
      <c r="F2" s="14"/>
      <c r="K2" s="14"/>
      <c r="L2" s="14" t="s">
        <v>134</v>
      </c>
    </row>
    <row r="3" spans="2:13" ht="35.25" customHeight="1">
      <c r="B3" s="145" t="s">
        <v>344</v>
      </c>
      <c r="C3" s="145"/>
      <c r="D3" s="145"/>
      <c r="E3" s="145"/>
      <c r="F3" s="145"/>
      <c r="G3" s="145"/>
      <c r="H3" s="145"/>
      <c r="I3" s="145"/>
      <c r="J3" s="145"/>
      <c r="K3" s="145"/>
      <c r="L3" s="145"/>
    </row>
    <row r="4" spans="2:13" ht="3.75" customHeight="1"/>
    <row r="5" spans="2:13" ht="15" customHeight="1">
      <c r="B5" s="147">
        <v>2023</v>
      </c>
      <c r="C5" s="147"/>
      <c r="D5" s="147"/>
      <c r="E5" s="147"/>
      <c r="F5" s="147"/>
      <c r="G5" s="147"/>
      <c r="H5" s="147"/>
      <c r="I5" s="147"/>
      <c r="J5" s="147"/>
      <c r="K5" s="147"/>
      <c r="L5" s="147"/>
    </row>
    <row r="6" spans="2:13" ht="15" customHeight="1">
      <c r="B6" s="146" t="s">
        <v>40</v>
      </c>
      <c r="C6" s="146"/>
      <c r="D6" s="146"/>
      <c r="E6" s="146"/>
      <c r="F6" s="146"/>
      <c r="G6" s="146"/>
      <c r="H6" s="146"/>
      <c r="I6" s="146"/>
      <c r="J6" s="146"/>
      <c r="K6" s="146"/>
      <c r="L6" s="146"/>
    </row>
    <row r="7" spans="2:13" ht="3" customHeight="1"/>
    <row r="8" spans="2:13" ht="20.25" customHeight="1">
      <c r="B8" s="157" t="s">
        <v>38</v>
      </c>
      <c r="C8" s="157"/>
      <c r="D8" s="162" t="s">
        <v>133</v>
      </c>
      <c r="E8" s="159"/>
      <c r="F8" s="159"/>
      <c r="G8" s="159"/>
      <c r="H8" s="159"/>
      <c r="I8" s="159"/>
      <c r="J8" s="159"/>
      <c r="K8" s="159"/>
      <c r="L8" s="159"/>
    </row>
    <row r="9" spans="2:13" ht="3.75" customHeight="1">
      <c r="B9" s="157"/>
      <c r="C9" s="157"/>
      <c r="D9" s="94"/>
      <c r="E9" s="25"/>
      <c r="F9" s="25"/>
      <c r="G9" s="25"/>
      <c r="H9" s="25"/>
    </row>
    <row r="10" spans="2:13" s="16" customFormat="1" ht="55.5" customHeight="1">
      <c r="B10" s="157"/>
      <c r="C10" s="157"/>
      <c r="D10" s="92" t="s">
        <v>19</v>
      </c>
      <c r="E10" s="93" t="s">
        <v>135</v>
      </c>
      <c r="F10" s="21" t="s">
        <v>136</v>
      </c>
      <c r="G10" s="93" t="s">
        <v>137</v>
      </c>
      <c r="H10" s="21" t="s">
        <v>138</v>
      </c>
      <c r="I10" s="93" t="s">
        <v>471</v>
      </c>
      <c r="J10" s="93" t="s">
        <v>139</v>
      </c>
      <c r="K10" s="93" t="s">
        <v>483</v>
      </c>
      <c r="L10" s="90" t="s">
        <v>140</v>
      </c>
    </row>
    <row r="11" spans="2:13" ht="3.75" customHeight="1"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</row>
    <row r="12" spans="2:13" ht="14.25" customHeight="1">
      <c r="C12" s="5" t="s">
        <v>19</v>
      </c>
      <c r="D12" s="6">
        <f>+SUM(E12:L12)</f>
        <v>181367</v>
      </c>
      <c r="E12" s="6">
        <v>55277.999999999993</v>
      </c>
      <c r="F12" s="6">
        <v>32032.000000000047</v>
      </c>
      <c r="G12" s="6">
        <v>12352.000000000029</v>
      </c>
      <c r="H12" s="6">
        <v>4955.0000000000055</v>
      </c>
      <c r="I12" s="6">
        <v>8515.0000000000036</v>
      </c>
      <c r="J12" s="6">
        <v>19478.999999999851</v>
      </c>
      <c r="K12" s="6">
        <v>3039.9999999999991</v>
      </c>
      <c r="L12" s="6">
        <v>45716.00000000008</v>
      </c>
      <c r="M12" s="22"/>
    </row>
    <row r="13" spans="2:13" ht="15" customHeight="1">
      <c r="B13" s="7" t="s">
        <v>20</v>
      </c>
      <c r="C13" s="8" t="s">
        <v>26</v>
      </c>
      <c r="D13" s="6">
        <f t="shared" ref="D13:D56" si="0">+SUM(E13:L13)</f>
        <v>3559.9999999999977</v>
      </c>
      <c r="E13" s="18">
        <v>1082.0000000000002</v>
      </c>
      <c r="F13" s="18">
        <v>755.99999999999943</v>
      </c>
      <c r="G13" s="18">
        <v>90.999999999999957</v>
      </c>
      <c r="H13" s="18">
        <v>58.000000000000014</v>
      </c>
      <c r="I13" s="18">
        <v>142.99999999999997</v>
      </c>
      <c r="J13" s="18">
        <v>331.99999999999983</v>
      </c>
      <c r="K13" s="18">
        <v>43.000000000000007</v>
      </c>
      <c r="L13" s="18">
        <v>1054.9999999999982</v>
      </c>
      <c r="M13" s="22"/>
    </row>
    <row r="14" spans="2:13" ht="15" customHeight="1">
      <c r="B14" s="7" t="s">
        <v>0</v>
      </c>
      <c r="C14" s="8" t="s">
        <v>21</v>
      </c>
      <c r="D14" s="6">
        <f t="shared" si="0"/>
        <v>1017.0000000000002</v>
      </c>
      <c r="E14" s="18">
        <v>348.00000000000006</v>
      </c>
      <c r="F14" s="18">
        <v>199.00000000000011</v>
      </c>
      <c r="G14" s="18">
        <v>33.000000000000007</v>
      </c>
      <c r="H14" s="18">
        <v>42</v>
      </c>
      <c r="I14" s="18">
        <v>23</v>
      </c>
      <c r="J14" s="18">
        <v>161</v>
      </c>
      <c r="K14" s="18">
        <v>5</v>
      </c>
      <c r="L14" s="18">
        <v>206</v>
      </c>
      <c r="M14" s="22"/>
    </row>
    <row r="15" spans="2:13" ht="15" customHeight="1">
      <c r="B15" s="7" t="s">
        <v>1</v>
      </c>
      <c r="C15" s="8" t="s">
        <v>22</v>
      </c>
      <c r="D15" s="6">
        <f t="shared" si="0"/>
        <v>31292</v>
      </c>
      <c r="E15" s="18">
        <f>+SUM(E16:E39)</f>
        <v>11060</v>
      </c>
      <c r="F15" s="18">
        <f t="shared" ref="F15:L15" si="1">+SUM(F16:F39)</f>
        <v>5249.9999999999991</v>
      </c>
      <c r="G15" s="18">
        <f t="shared" si="1"/>
        <v>1668</v>
      </c>
      <c r="H15" s="18">
        <f t="shared" si="1"/>
        <v>640</v>
      </c>
      <c r="I15" s="18">
        <f t="shared" si="1"/>
        <v>973</v>
      </c>
      <c r="J15" s="18">
        <f t="shared" si="1"/>
        <v>3501.0000000000005</v>
      </c>
      <c r="K15" s="18">
        <f t="shared" si="1"/>
        <v>689.99999999999989</v>
      </c>
      <c r="L15" s="18">
        <f t="shared" si="1"/>
        <v>7510</v>
      </c>
      <c r="M15" s="22"/>
    </row>
    <row r="16" spans="2:13" hidden="1" outlineLevel="1">
      <c r="B16" s="116">
        <v>10</v>
      </c>
      <c r="C16" s="117" t="s">
        <v>523</v>
      </c>
      <c r="D16" s="118">
        <f t="shared" si="0"/>
        <v>3719</v>
      </c>
      <c r="E16" s="120">
        <v>1009.0000000000016</v>
      </c>
      <c r="F16" s="120">
        <v>569</v>
      </c>
      <c r="G16" s="120">
        <v>187.99999999999997</v>
      </c>
      <c r="H16" s="120">
        <v>77</v>
      </c>
      <c r="I16" s="120">
        <v>197.00000000000003</v>
      </c>
      <c r="J16" s="120">
        <v>428.99999999999983</v>
      </c>
      <c r="K16" s="120">
        <v>31.000000000000007</v>
      </c>
      <c r="L16" s="120">
        <v>1218.9999999999986</v>
      </c>
    </row>
    <row r="17" spans="2:12" hidden="1" outlineLevel="1">
      <c r="B17" s="116">
        <v>11</v>
      </c>
      <c r="C17" s="117" t="s">
        <v>524</v>
      </c>
      <c r="D17" s="118">
        <f t="shared" si="0"/>
        <v>505</v>
      </c>
      <c r="E17" s="120">
        <v>142</v>
      </c>
      <c r="F17" s="120">
        <v>103</v>
      </c>
      <c r="G17" s="120">
        <v>24</v>
      </c>
      <c r="H17" s="120">
        <v>16</v>
      </c>
      <c r="I17" s="120">
        <v>28</v>
      </c>
      <c r="J17" s="120">
        <v>61</v>
      </c>
      <c r="K17" s="120">
        <v>1</v>
      </c>
      <c r="L17" s="120">
        <v>130</v>
      </c>
    </row>
    <row r="18" spans="2:12" hidden="1" outlineLevel="1">
      <c r="B18" s="116">
        <v>12</v>
      </c>
      <c r="C18" s="117" t="s">
        <v>525</v>
      </c>
      <c r="D18" s="118">
        <f t="shared" si="0"/>
        <v>24</v>
      </c>
      <c r="E18" s="120">
        <v>12</v>
      </c>
      <c r="F18" s="120">
        <v>0</v>
      </c>
      <c r="G18" s="120">
        <v>0</v>
      </c>
      <c r="H18" s="120">
        <v>0</v>
      </c>
      <c r="I18" s="120">
        <v>4</v>
      </c>
      <c r="J18" s="120">
        <v>4</v>
      </c>
      <c r="K18" s="120">
        <v>0</v>
      </c>
      <c r="L18" s="120">
        <v>4</v>
      </c>
    </row>
    <row r="19" spans="2:12" hidden="1" outlineLevel="1">
      <c r="B19" s="116">
        <v>13</v>
      </c>
      <c r="C19" s="117" t="s">
        <v>526</v>
      </c>
      <c r="D19" s="118">
        <f t="shared" si="0"/>
        <v>2496.0000000000005</v>
      </c>
      <c r="E19" s="120">
        <v>1359.0000000000005</v>
      </c>
      <c r="F19" s="120">
        <v>167.99999999999994</v>
      </c>
      <c r="G19" s="120">
        <v>41.000000000000014</v>
      </c>
      <c r="H19" s="120">
        <v>11</v>
      </c>
      <c r="I19" s="120">
        <v>52.999999999999993</v>
      </c>
      <c r="J19" s="120">
        <v>266.00000000000006</v>
      </c>
      <c r="K19" s="120">
        <v>380.99999999999994</v>
      </c>
      <c r="L19" s="120">
        <v>216.99999999999991</v>
      </c>
    </row>
    <row r="20" spans="2:12" hidden="1" outlineLevel="1">
      <c r="B20" s="116">
        <v>14</v>
      </c>
      <c r="C20" s="117" t="s">
        <v>527</v>
      </c>
      <c r="D20" s="118">
        <f t="shared" si="0"/>
        <v>1372.9999999999998</v>
      </c>
      <c r="E20" s="120">
        <v>823.99999999999977</v>
      </c>
      <c r="F20" s="120">
        <v>158.00000000000006</v>
      </c>
      <c r="G20" s="120">
        <v>27</v>
      </c>
      <c r="H20" s="120">
        <v>28</v>
      </c>
      <c r="I20" s="120">
        <v>20</v>
      </c>
      <c r="J20" s="120">
        <v>53.999999999999993</v>
      </c>
      <c r="K20" s="120">
        <v>26</v>
      </c>
      <c r="L20" s="120">
        <v>236.00000000000009</v>
      </c>
    </row>
    <row r="21" spans="2:12" hidden="1" outlineLevel="1">
      <c r="B21" s="116">
        <v>15</v>
      </c>
      <c r="C21" s="117" t="s">
        <v>528</v>
      </c>
      <c r="D21" s="118">
        <f t="shared" si="0"/>
        <v>833</v>
      </c>
      <c r="E21" s="120">
        <v>341</v>
      </c>
      <c r="F21" s="120">
        <v>116.00000000000006</v>
      </c>
      <c r="G21" s="120">
        <v>13</v>
      </c>
      <c r="H21" s="120">
        <v>29.999999999999996</v>
      </c>
      <c r="I21" s="120">
        <v>17</v>
      </c>
      <c r="J21" s="120">
        <v>85.000000000000057</v>
      </c>
      <c r="K21" s="120">
        <v>4</v>
      </c>
      <c r="L21" s="120">
        <v>227.00000000000006</v>
      </c>
    </row>
    <row r="22" spans="2:12" hidden="1" outlineLevel="1">
      <c r="B22" s="116">
        <v>16</v>
      </c>
      <c r="C22" s="117" t="s">
        <v>529</v>
      </c>
      <c r="D22" s="118">
        <f t="shared" si="0"/>
        <v>1206.0000000000005</v>
      </c>
      <c r="E22" s="120">
        <v>304.00000000000023</v>
      </c>
      <c r="F22" s="120">
        <v>245.99999999999997</v>
      </c>
      <c r="G22" s="120">
        <v>85.000000000000014</v>
      </c>
      <c r="H22" s="120">
        <v>25.000000000000004</v>
      </c>
      <c r="I22" s="120">
        <v>43.000000000000014</v>
      </c>
      <c r="J22" s="120">
        <v>196.99999999999989</v>
      </c>
      <c r="K22" s="120">
        <v>13.000000000000002</v>
      </c>
      <c r="L22" s="120">
        <v>293.00000000000023</v>
      </c>
    </row>
    <row r="23" spans="2:12" hidden="1" outlineLevel="1">
      <c r="B23" s="116">
        <v>17</v>
      </c>
      <c r="C23" s="117" t="s">
        <v>530</v>
      </c>
      <c r="D23" s="118">
        <f t="shared" si="0"/>
        <v>2014.0000000000005</v>
      </c>
      <c r="E23" s="120">
        <v>535.00000000000023</v>
      </c>
      <c r="F23" s="120">
        <v>498</v>
      </c>
      <c r="G23" s="120">
        <v>265</v>
      </c>
      <c r="H23" s="120">
        <v>16</v>
      </c>
      <c r="I23" s="120">
        <v>39.000000000000007</v>
      </c>
      <c r="J23" s="120">
        <v>183</v>
      </c>
      <c r="K23" s="120">
        <v>7</v>
      </c>
      <c r="L23" s="120">
        <v>471.00000000000017</v>
      </c>
    </row>
    <row r="24" spans="2:12" hidden="1" outlineLevel="1">
      <c r="B24" s="116">
        <v>18</v>
      </c>
      <c r="C24" s="117" t="s">
        <v>531</v>
      </c>
      <c r="D24" s="118">
        <f t="shared" si="0"/>
        <v>524</v>
      </c>
      <c r="E24" s="120">
        <v>117</v>
      </c>
      <c r="F24" s="120">
        <v>84</v>
      </c>
      <c r="G24" s="120">
        <v>39.000000000000014</v>
      </c>
      <c r="H24" s="120">
        <v>19.000000000000004</v>
      </c>
      <c r="I24" s="120">
        <v>21.000000000000007</v>
      </c>
      <c r="J24" s="120">
        <v>66</v>
      </c>
      <c r="K24" s="120">
        <v>1</v>
      </c>
      <c r="L24" s="120">
        <v>176.99999999999994</v>
      </c>
    </row>
    <row r="25" spans="2:12" hidden="1" outlineLevel="1">
      <c r="B25" s="116">
        <v>19</v>
      </c>
      <c r="C25" s="117" t="s">
        <v>532</v>
      </c>
      <c r="D25" s="118">
        <f t="shared" si="0"/>
        <v>41</v>
      </c>
      <c r="E25" s="120">
        <v>5</v>
      </c>
      <c r="F25" s="120">
        <v>7</v>
      </c>
      <c r="G25" s="120">
        <v>2</v>
      </c>
      <c r="H25" s="120">
        <v>1</v>
      </c>
      <c r="I25" s="120">
        <v>1</v>
      </c>
      <c r="J25" s="120">
        <v>2</v>
      </c>
      <c r="K25" s="120">
        <v>1</v>
      </c>
      <c r="L25" s="120">
        <v>22</v>
      </c>
    </row>
    <row r="26" spans="2:12" hidden="1" outlineLevel="1">
      <c r="B26" s="116">
        <v>20</v>
      </c>
      <c r="C26" s="117" t="s">
        <v>533</v>
      </c>
      <c r="D26" s="118">
        <f t="shared" si="0"/>
        <v>1147.0000000000002</v>
      </c>
      <c r="E26" s="120">
        <v>228</v>
      </c>
      <c r="F26" s="120">
        <v>246.00000000000003</v>
      </c>
      <c r="G26" s="120">
        <v>53.000000000000007</v>
      </c>
      <c r="H26" s="120">
        <v>16.000000000000004</v>
      </c>
      <c r="I26" s="120">
        <v>42.000000000000014</v>
      </c>
      <c r="J26" s="120">
        <v>104.99999999999999</v>
      </c>
      <c r="K26" s="120">
        <v>32</v>
      </c>
      <c r="L26" s="120">
        <v>425.00000000000017</v>
      </c>
    </row>
    <row r="27" spans="2:12" hidden="1" outlineLevel="1">
      <c r="B27" s="116">
        <v>21</v>
      </c>
      <c r="C27" s="117" t="s">
        <v>534</v>
      </c>
      <c r="D27" s="118">
        <f t="shared" si="0"/>
        <v>214</v>
      </c>
      <c r="E27" s="120">
        <v>83</v>
      </c>
      <c r="F27" s="120">
        <v>43.000000000000007</v>
      </c>
      <c r="G27" s="120">
        <v>11</v>
      </c>
      <c r="H27" s="120">
        <v>1</v>
      </c>
      <c r="I27" s="120">
        <v>2</v>
      </c>
      <c r="J27" s="120">
        <v>25</v>
      </c>
      <c r="K27" s="120">
        <v>1</v>
      </c>
      <c r="L27" s="120">
        <v>48</v>
      </c>
    </row>
    <row r="28" spans="2:12" hidden="1" outlineLevel="1">
      <c r="B28" s="116">
        <v>22</v>
      </c>
      <c r="C28" s="117" t="s">
        <v>535</v>
      </c>
      <c r="D28" s="118">
        <f t="shared" si="0"/>
        <v>994.99999999999989</v>
      </c>
      <c r="E28" s="120">
        <v>320.00000000000006</v>
      </c>
      <c r="F28" s="120">
        <v>188.99999999999997</v>
      </c>
      <c r="G28" s="120">
        <v>61</v>
      </c>
      <c r="H28" s="120">
        <v>35</v>
      </c>
      <c r="I28" s="120">
        <v>61.999999999999993</v>
      </c>
      <c r="J28" s="120">
        <v>94</v>
      </c>
      <c r="K28" s="120">
        <v>4</v>
      </c>
      <c r="L28" s="120">
        <v>229.99999999999986</v>
      </c>
    </row>
    <row r="29" spans="2:12" hidden="1" outlineLevel="1">
      <c r="B29" s="116">
        <v>23</v>
      </c>
      <c r="C29" s="117" t="s">
        <v>536</v>
      </c>
      <c r="D29" s="118">
        <f t="shared" si="0"/>
        <v>4093.9999999999986</v>
      </c>
      <c r="E29" s="120">
        <v>1892.9999999999986</v>
      </c>
      <c r="F29" s="120">
        <v>595.99999999999977</v>
      </c>
      <c r="G29" s="120">
        <v>121.00000000000001</v>
      </c>
      <c r="H29" s="120">
        <v>146</v>
      </c>
      <c r="I29" s="120">
        <v>64.000000000000028</v>
      </c>
      <c r="J29" s="120">
        <v>598</v>
      </c>
      <c r="K29" s="120">
        <v>18.999999999999996</v>
      </c>
      <c r="L29" s="120">
        <v>657.00000000000045</v>
      </c>
    </row>
    <row r="30" spans="2:12" hidden="1" outlineLevel="1">
      <c r="B30" s="116">
        <v>24</v>
      </c>
      <c r="C30" s="117" t="s">
        <v>537</v>
      </c>
      <c r="D30" s="118">
        <f t="shared" si="0"/>
        <v>914.00000000000011</v>
      </c>
      <c r="E30" s="120">
        <v>568.00000000000011</v>
      </c>
      <c r="F30" s="120">
        <v>104.99999999999997</v>
      </c>
      <c r="G30" s="120">
        <v>29</v>
      </c>
      <c r="H30" s="120">
        <v>5</v>
      </c>
      <c r="I30" s="120">
        <v>20.000000000000004</v>
      </c>
      <c r="J30" s="120">
        <v>54.000000000000014</v>
      </c>
      <c r="K30" s="120">
        <v>0</v>
      </c>
      <c r="L30" s="120">
        <v>133</v>
      </c>
    </row>
    <row r="31" spans="2:12" hidden="1" outlineLevel="1">
      <c r="B31" s="116">
        <v>25</v>
      </c>
      <c r="C31" s="117" t="s">
        <v>538</v>
      </c>
      <c r="D31" s="118">
        <f t="shared" si="0"/>
        <v>4501</v>
      </c>
      <c r="E31" s="120">
        <v>1405.0000000000005</v>
      </c>
      <c r="F31" s="120">
        <v>765.9999999999992</v>
      </c>
      <c r="G31" s="120">
        <v>141.00000000000003</v>
      </c>
      <c r="H31" s="120">
        <v>104.99999999999999</v>
      </c>
      <c r="I31" s="120">
        <v>177.00000000000006</v>
      </c>
      <c r="J31" s="120">
        <v>643.00000000000045</v>
      </c>
      <c r="K31" s="120">
        <v>127</v>
      </c>
      <c r="L31" s="120">
        <v>1137</v>
      </c>
    </row>
    <row r="32" spans="2:12" hidden="1" outlineLevel="1">
      <c r="B32" s="116">
        <v>26</v>
      </c>
      <c r="C32" s="117" t="s">
        <v>539</v>
      </c>
      <c r="D32" s="118">
        <f t="shared" si="0"/>
        <v>218</v>
      </c>
      <c r="E32" s="120">
        <v>39.000000000000007</v>
      </c>
      <c r="F32" s="120">
        <v>26</v>
      </c>
      <c r="G32" s="120">
        <v>15.000000000000002</v>
      </c>
      <c r="H32" s="120">
        <v>4</v>
      </c>
      <c r="I32" s="120">
        <v>8</v>
      </c>
      <c r="J32" s="120">
        <v>27</v>
      </c>
      <c r="K32" s="120">
        <v>2</v>
      </c>
      <c r="L32" s="120">
        <v>97</v>
      </c>
    </row>
    <row r="33" spans="2:13" hidden="1" outlineLevel="1">
      <c r="B33" s="116">
        <v>27</v>
      </c>
      <c r="C33" s="117" t="s">
        <v>540</v>
      </c>
      <c r="D33" s="118">
        <f t="shared" si="0"/>
        <v>713</v>
      </c>
      <c r="E33" s="120">
        <v>200.00000000000003</v>
      </c>
      <c r="F33" s="120">
        <v>216.00000000000003</v>
      </c>
      <c r="G33" s="120">
        <v>40</v>
      </c>
      <c r="H33" s="120">
        <v>23.000000000000004</v>
      </c>
      <c r="I33" s="120">
        <v>42.999999999999993</v>
      </c>
      <c r="J33" s="120">
        <v>62</v>
      </c>
      <c r="K33" s="120">
        <v>2</v>
      </c>
      <c r="L33" s="120">
        <v>127.00000000000006</v>
      </c>
    </row>
    <row r="34" spans="2:13" hidden="1" outlineLevel="1">
      <c r="B34" s="116">
        <v>28</v>
      </c>
      <c r="C34" s="117" t="s">
        <v>541</v>
      </c>
      <c r="D34" s="118">
        <f t="shared" si="0"/>
        <v>1170.0000000000002</v>
      </c>
      <c r="E34" s="120">
        <v>325.00000000000028</v>
      </c>
      <c r="F34" s="120">
        <v>205.99999999999997</v>
      </c>
      <c r="G34" s="120">
        <v>70.000000000000028</v>
      </c>
      <c r="H34" s="120">
        <v>18.000000000000004</v>
      </c>
      <c r="I34" s="120">
        <v>23</v>
      </c>
      <c r="J34" s="120">
        <v>128.00000000000003</v>
      </c>
      <c r="K34" s="120">
        <v>1</v>
      </c>
      <c r="L34" s="120">
        <v>399.00000000000006</v>
      </c>
    </row>
    <row r="35" spans="2:13" hidden="1" outlineLevel="1">
      <c r="B35" s="116">
        <v>29</v>
      </c>
      <c r="C35" s="117" t="s">
        <v>542</v>
      </c>
      <c r="D35" s="118">
        <f t="shared" si="0"/>
        <v>1736.0000000000002</v>
      </c>
      <c r="E35" s="120">
        <v>682.00000000000011</v>
      </c>
      <c r="F35" s="120">
        <v>287.00000000000006</v>
      </c>
      <c r="G35" s="120">
        <v>350</v>
      </c>
      <c r="H35" s="120">
        <v>17</v>
      </c>
      <c r="I35" s="120">
        <v>24</v>
      </c>
      <c r="J35" s="120">
        <v>176</v>
      </c>
      <c r="K35" s="120">
        <v>3</v>
      </c>
      <c r="L35" s="120">
        <v>197</v>
      </c>
    </row>
    <row r="36" spans="2:13" hidden="1" outlineLevel="1">
      <c r="B36" s="116">
        <v>30</v>
      </c>
      <c r="C36" s="117" t="s">
        <v>543</v>
      </c>
      <c r="D36" s="118">
        <f t="shared" si="0"/>
        <v>403.00000000000006</v>
      </c>
      <c r="E36" s="120">
        <v>35.000000000000007</v>
      </c>
      <c r="F36" s="120">
        <v>26.999999999999996</v>
      </c>
      <c r="G36" s="120">
        <v>10</v>
      </c>
      <c r="H36" s="120">
        <v>3</v>
      </c>
      <c r="I36" s="120">
        <v>3</v>
      </c>
      <c r="J36" s="120">
        <v>31.999999999999996</v>
      </c>
      <c r="K36" s="120">
        <v>2</v>
      </c>
      <c r="L36" s="120">
        <v>291.00000000000006</v>
      </c>
    </row>
    <row r="37" spans="2:13" hidden="1" outlineLevel="1">
      <c r="B37" s="116">
        <v>31</v>
      </c>
      <c r="C37" s="117" t="s">
        <v>544</v>
      </c>
      <c r="D37" s="118">
        <f t="shared" si="0"/>
        <v>747</v>
      </c>
      <c r="E37" s="120">
        <v>247.99999999999997</v>
      </c>
      <c r="F37" s="120">
        <v>144.99999999999994</v>
      </c>
      <c r="G37" s="120">
        <v>24.000000000000004</v>
      </c>
      <c r="H37" s="120">
        <v>11</v>
      </c>
      <c r="I37" s="120">
        <v>17</v>
      </c>
      <c r="J37" s="120">
        <v>72</v>
      </c>
      <c r="K37" s="120">
        <v>7</v>
      </c>
      <c r="L37" s="120">
        <v>223.00000000000009</v>
      </c>
    </row>
    <row r="38" spans="2:13" hidden="1" outlineLevel="1">
      <c r="B38" s="116">
        <v>32</v>
      </c>
      <c r="C38" s="117" t="s">
        <v>545</v>
      </c>
      <c r="D38" s="118">
        <f t="shared" si="0"/>
        <v>421.00000000000011</v>
      </c>
      <c r="E38" s="120">
        <v>140.00000000000009</v>
      </c>
      <c r="F38" s="120">
        <v>97.000000000000028</v>
      </c>
      <c r="G38" s="120">
        <v>11</v>
      </c>
      <c r="H38" s="120">
        <v>6</v>
      </c>
      <c r="I38" s="120">
        <v>25</v>
      </c>
      <c r="J38" s="120">
        <v>40.000000000000007</v>
      </c>
      <c r="K38" s="120">
        <v>13.999999999999998</v>
      </c>
      <c r="L38" s="120">
        <v>88.000000000000014</v>
      </c>
    </row>
    <row r="39" spans="2:13" hidden="1" outlineLevel="1">
      <c r="B39" s="116">
        <v>33</v>
      </c>
      <c r="C39" s="117" t="s">
        <v>546</v>
      </c>
      <c r="D39" s="118">
        <f t="shared" si="0"/>
        <v>1284.0000000000002</v>
      </c>
      <c r="E39" s="120">
        <v>246.00000000000026</v>
      </c>
      <c r="F39" s="120">
        <v>351.99999999999977</v>
      </c>
      <c r="G39" s="120">
        <v>48.000000000000014</v>
      </c>
      <c r="H39" s="120">
        <v>27.000000000000007</v>
      </c>
      <c r="I39" s="120">
        <v>40.000000000000007</v>
      </c>
      <c r="J39" s="120">
        <v>98.000000000000028</v>
      </c>
      <c r="K39" s="120">
        <v>11</v>
      </c>
      <c r="L39" s="120">
        <v>462.00000000000017</v>
      </c>
    </row>
    <row r="40" spans="2:13" ht="15" customHeight="1" collapsed="1">
      <c r="B40" s="7" t="s">
        <v>2</v>
      </c>
      <c r="C40" s="8" t="s">
        <v>28</v>
      </c>
      <c r="D40" s="6">
        <f t="shared" si="0"/>
        <v>1258.0000000000005</v>
      </c>
      <c r="E40" s="18">
        <v>454.00000000000011</v>
      </c>
      <c r="F40" s="18">
        <v>110.99999999999999</v>
      </c>
      <c r="G40" s="18">
        <v>108.00000000000004</v>
      </c>
      <c r="H40" s="18">
        <v>23</v>
      </c>
      <c r="I40" s="18">
        <v>38.999999999999993</v>
      </c>
      <c r="J40" s="18">
        <v>46.000000000000021</v>
      </c>
      <c r="K40" s="18">
        <v>26.000000000000004</v>
      </c>
      <c r="L40" s="18">
        <v>451.00000000000034</v>
      </c>
      <c r="M40" s="22"/>
    </row>
    <row r="41" spans="2:13" ht="15" customHeight="1">
      <c r="B41" s="7" t="s">
        <v>3</v>
      </c>
      <c r="C41" s="8" t="s">
        <v>27</v>
      </c>
      <c r="D41" s="6">
        <f t="shared" si="0"/>
        <v>4067.9999999999986</v>
      </c>
      <c r="E41" s="18">
        <v>919.99999999999955</v>
      </c>
      <c r="F41" s="18">
        <v>642</v>
      </c>
      <c r="G41" s="18">
        <v>290.99999999999989</v>
      </c>
      <c r="H41" s="18">
        <v>53.000000000000007</v>
      </c>
      <c r="I41" s="18">
        <v>206.99999999999991</v>
      </c>
      <c r="J41" s="18">
        <v>396.00000000000011</v>
      </c>
      <c r="K41" s="18">
        <v>70</v>
      </c>
      <c r="L41" s="18">
        <v>1488.9999999999991</v>
      </c>
      <c r="M41" s="22"/>
    </row>
    <row r="42" spans="2:13" ht="15" customHeight="1">
      <c r="B42" s="7" t="s">
        <v>4</v>
      </c>
      <c r="C42" s="8" t="s">
        <v>23</v>
      </c>
      <c r="D42" s="6">
        <f t="shared" si="0"/>
        <v>29311</v>
      </c>
      <c r="E42" s="18">
        <v>9462.0000000000091</v>
      </c>
      <c r="F42" s="18">
        <v>3373.9999999999973</v>
      </c>
      <c r="G42" s="18">
        <v>3540.9999999999986</v>
      </c>
      <c r="H42" s="18">
        <v>258.00000000000006</v>
      </c>
      <c r="I42" s="18">
        <v>584</v>
      </c>
      <c r="J42" s="18">
        <v>5937.9999999999991</v>
      </c>
      <c r="K42" s="18">
        <v>489.00000000000011</v>
      </c>
      <c r="L42" s="18">
        <v>5664.9999999999909</v>
      </c>
      <c r="M42" s="22"/>
    </row>
    <row r="43" spans="2:13" ht="15" customHeight="1">
      <c r="B43" s="7" t="s">
        <v>5</v>
      </c>
      <c r="C43" s="9" t="s">
        <v>455</v>
      </c>
      <c r="D43" s="6">
        <f t="shared" si="0"/>
        <v>44082.999999999913</v>
      </c>
      <c r="E43" s="18">
        <v>11674.999999999942</v>
      </c>
      <c r="F43" s="18">
        <v>10105.999999999987</v>
      </c>
      <c r="G43" s="18">
        <v>2589.9999999999973</v>
      </c>
      <c r="H43" s="18">
        <v>1424.9999999999998</v>
      </c>
      <c r="I43" s="18">
        <v>2636.9999999999991</v>
      </c>
      <c r="J43" s="18">
        <v>3945.9999999999977</v>
      </c>
      <c r="K43" s="18">
        <v>660.00000000000045</v>
      </c>
      <c r="L43" s="18">
        <v>11043.999999999991</v>
      </c>
      <c r="M43" s="22"/>
    </row>
    <row r="44" spans="2:13" ht="15" customHeight="1">
      <c r="B44" s="7" t="s">
        <v>6</v>
      </c>
      <c r="C44" s="9" t="s">
        <v>24</v>
      </c>
      <c r="D44" s="6">
        <f t="shared" si="0"/>
        <v>7929.9999999999982</v>
      </c>
      <c r="E44" s="18">
        <v>2140.9999999999986</v>
      </c>
      <c r="F44" s="18">
        <v>1291.0000000000007</v>
      </c>
      <c r="G44" s="18">
        <v>1044</v>
      </c>
      <c r="H44" s="18">
        <v>786.99999999999989</v>
      </c>
      <c r="I44" s="18">
        <v>839.99999999999898</v>
      </c>
      <c r="J44" s="18">
        <v>441.99999999999994</v>
      </c>
      <c r="K44" s="18">
        <v>26.000000000000004</v>
      </c>
      <c r="L44" s="18">
        <v>1359.0000000000002</v>
      </c>
      <c r="M44" s="22"/>
    </row>
    <row r="45" spans="2:13" ht="15" customHeight="1">
      <c r="B45" s="7" t="s">
        <v>7</v>
      </c>
      <c r="C45" s="9" t="s">
        <v>31</v>
      </c>
      <c r="D45" s="6">
        <f t="shared" si="0"/>
        <v>17786.000000000004</v>
      </c>
      <c r="E45" s="18">
        <v>4838.0000000000018</v>
      </c>
      <c r="F45" s="18">
        <v>3349.9999999999973</v>
      </c>
      <c r="G45" s="18">
        <v>836.00000000000045</v>
      </c>
      <c r="H45" s="18">
        <v>856.00000000000045</v>
      </c>
      <c r="I45" s="18">
        <v>1211.0000000000023</v>
      </c>
      <c r="J45" s="18">
        <v>1546.9999999999973</v>
      </c>
      <c r="K45" s="18">
        <v>328</v>
      </c>
      <c r="L45" s="18">
        <v>4820.0000000000036</v>
      </c>
      <c r="M45" s="22"/>
    </row>
    <row r="46" spans="2:13" ht="15" customHeight="1">
      <c r="B46" s="7" t="s">
        <v>8</v>
      </c>
      <c r="C46" s="9" t="s">
        <v>456</v>
      </c>
      <c r="D46" s="6">
        <f t="shared" si="0"/>
        <v>2018</v>
      </c>
      <c r="E46" s="18">
        <v>637.00000000000011</v>
      </c>
      <c r="F46" s="18">
        <v>311.00000000000023</v>
      </c>
      <c r="G46" s="18">
        <v>67.000000000000014</v>
      </c>
      <c r="H46" s="18">
        <v>51.000000000000014</v>
      </c>
      <c r="I46" s="18">
        <v>86.000000000000043</v>
      </c>
      <c r="J46" s="18">
        <v>107</v>
      </c>
      <c r="K46" s="18">
        <v>6</v>
      </c>
      <c r="L46" s="18">
        <v>752.99999999999943</v>
      </c>
      <c r="M46" s="22"/>
    </row>
    <row r="47" spans="2:13" ht="15" customHeight="1">
      <c r="B47" s="7" t="s">
        <v>9</v>
      </c>
      <c r="C47" s="9" t="s">
        <v>29</v>
      </c>
      <c r="D47" s="6">
        <f t="shared" si="0"/>
        <v>3372.9999999999982</v>
      </c>
      <c r="E47" s="18">
        <v>737.9999999999992</v>
      </c>
      <c r="F47" s="18">
        <v>422.99999999999983</v>
      </c>
      <c r="G47" s="18">
        <v>379</v>
      </c>
      <c r="H47" s="18">
        <v>80.000000000000028</v>
      </c>
      <c r="I47" s="18">
        <v>109.00000000000003</v>
      </c>
      <c r="J47" s="18">
        <v>87.999999999999972</v>
      </c>
      <c r="K47" s="18">
        <v>39</v>
      </c>
      <c r="L47" s="18">
        <v>1516.9999999999993</v>
      </c>
      <c r="M47" s="22"/>
    </row>
    <row r="48" spans="2:13" ht="15" customHeight="1">
      <c r="B48" s="7" t="s">
        <v>10</v>
      </c>
      <c r="C48" s="9" t="s">
        <v>30</v>
      </c>
      <c r="D48" s="6">
        <f t="shared" si="0"/>
        <v>1841.9999999999995</v>
      </c>
      <c r="E48" s="18">
        <v>575</v>
      </c>
      <c r="F48" s="18">
        <v>349.99999999999983</v>
      </c>
      <c r="G48" s="18">
        <v>94.000000000000014</v>
      </c>
      <c r="H48" s="18">
        <v>55</v>
      </c>
      <c r="I48" s="18">
        <v>126.00000000000006</v>
      </c>
      <c r="J48" s="18">
        <v>167.00000000000006</v>
      </c>
      <c r="K48" s="18">
        <v>33</v>
      </c>
      <c r="L48" s="18">
        <v>441.99999999999966</v>
      </c>
      <c r="M48" s="22"/>
    </row>
    <row r="49" spans="2:13" ht="15" customHeight="1">
      <c r="B49" s="7" t="s">
        <v>11</v>
      </c>
      <c r="C49" s="9" t="s">
        <v>32</v>
      </c>
      <c r="D49" s="6">
        <f t="shared" si="0"/>
        <v>9053</v>
      </c>
      <c r="E49" s="18">
        <v>2468.0000000000018</v>
      </c>
      <c r="F49" s="18">
        <v>1549.999999999998</v>
      </c>
      <c r="G49" s="18">
        <v>557.00000000000034</v>
      </c>
      <c r="H49" s="18">
        <v>190.99999999999991</v>
      </c>
      <c r="I49" s="18">
        <v>418.00000000000011</v>
      </c>
      <c r="J49" s="18">
        <v>907.99999999999955</v>
      </c>
      <c r="K49" s="18">
        <v>179</v>
      </c>
      <c r="L49" s="18">
        <v>2782</v>
      </c>
      <c r="M49" s="22"/>
    </row>
    <row r="50" spans="2:13" ht="15" customHeight="1">
      <c r="B50" s="7" t="s">
        <v>12</v>
      </c>
      <c r="C50" s="9" t="s">
        <v>457</v>
      </c>
      <c r="D50" s="6">
        <f t="shared" si="0"/>
        <v>6872.0000000000045</v>
      </c>
      <c r="E50" s="18">
        <v>3208.0000000000036</v>
      </c>
      <c r="F50" s="18">
        <v>912.00000000000023</v>
      </c>
      <c r="G50" s="18">
        <v>189.00000000000003</v>
      </c>
      <c r="H50" s="18">
        <v>79</v>
      </c>
      <c r="I50" s="18">
        <v>198.00000000000011</v>
      </c>
      <c r="J50" s="18">
        <v>418.00000000000023</v>
      </c>
      <c r="K50" s="18">
        <v>102</v>
      </c>
      <c r="L50" s="18">
        <v>1766.0000000000007</v>
      </c>
      <c r="M50" s="22"/>
    </row>
    <row r="51" spans="2:13" ht="15" customHeight="1">
      <c r="B51" s="7" t="s">
        <v>13</v>
      </c>
      <c r="C51" s="9" t="s">
        <v>33</v>
      </c>
      <c r="D51" s="6">
        <f t="shared" si="0"/>
        <v>351</v>
      </c>
      <c r="E51" s="18">
        <v>103</v>
      </c>
      <c r="F51" s="18">
        <v>65.999999999999986</v>
      </c>
      <c r="G51" s="18">
        <v>44</v>
      </c>
      <c r="H51" s="18">
        <v>3</v>
      </c>
      <c r="I51" s="18">
        <v>12.000000000000002</v>
      </c>
      <c r="J51" s="18">
        <v>31.999999999999989</v>
      </c>
      <c r="K51" s="18">
        <v>14</v>
      </c>
      <c r="L51" s="18">
        <v>77.000000000000014</v>
      </c>
      <c r="M51" s="22"/>
    </row>
    <row r="52" spans="2:13" ht="15" customHeight="1">
      <c r="B52" s="7" t="s">
        <v>14</v>
      </c>
      <c r="C52" s="9" t="s">
        <v>25</v>
      </c>
      <c r="D52" s="6">
        <f t="shared" si="0"/>
        <v>1901.0000000000005</v>
      </c>
      <c r="E52" s="18">
        <v>621.00000000000068</v>
      </c>
      <c r="F52" s="18">
        <v>281.99999999999989</v>
      </c>
      <c r="G52" s="18">
        <v>132.00000000000003</v>
      </c>
      <c r="H52" s="18">
        <v>73</v>
      </c>
      <c r="I52" s="18">
        <v>102.99999999999997</v>
      </c>
      <c r="J52" s="18">
        <v>142</v>
      </c>
      <c r="K52" s="18">
        <v>29.000000000000007</v>
      </c>
      <c r="L52" s="18">
        <v>518.99999999999989</v>
      </c>
      <c r="M52" s="22"/>
    </row>
    <row r="53" spans="2:13" ht="15" customHeight="1">
      <c r="B53" s="7" t="s">
        <v>15</v>
      </c>
      <c r="C53" s="9" t="s">
        <v>34</v>
      </c>
      <c r="D53" s="6">
        <f t="shared" si="0"/>
        <v>11119.000000000007</v>
      </c>
      <c r="E53" s="18">
        <v>3590.0000000000036</v>
      </c>
      <c r="F53" s="18">
        <v>2243</v>
      </c>
      <c r="G53" s="18">
        <v>488.00000000000011</v>
      </c>
      <c r="H53" s="18">
        <v>165.00000000000014</v>
      </c>
      <c r="I53" s="18">
        <v>594.00000000000023</v>
      </c>
      <c r="J53" s="18">
        <v>957.00000000000045</v>
      </c>
      <c r="K53" s="18">
        <v>216.00000000000006</v>
      </c>
      <c r="L53" s="18">
        <v>2866.0000000000032</v>
      </c>
      <c r="M53" s="22"/>
    </row>
    <row r="54" spans="2:13" ht="15" customHeight="1">
      <c r="B54" s="7" t="s">
        <v>16</v>
      </c>
      <c r="C54" s="9" t="s">
        <v>35</v>
      </c>
      <c r="D54" s="6">
        <f t="shared" si="0"/>
        <v>1241.9999999999998</v>
      </c>
      <c r="E54" s="18">
        <v>320.00000000000011</v>
      </c>
      <c r="F54" s="18">
        <v>224</v>
      </c>
      <c r="G54" s="18">
        <v>80.999999999999986</v>
      </c>
      <c r="H54" s="18">
        <v>37</v>
      </c>
      <c r="I54" s="18">
        <v>73</v>
      </c>
      <c r="J54" s="18">
        <v>102.00000000000004</v>
      </c>
      <c r="K54" s="18">
        <v>34</v>
      </c>
      <c r="L54" s="18">
        <v>370.9999999999996</v>
      </c>
      <c r="M54" s="22"/>
    </row>
    <row r="55" spans="2:13" ht="15" customHeight="1">
      <c r="B55" s="7" t="s">
        <v>17</v>
      </c>
      <c r="C55" s="9" t="s">
        <v>36</v>
      </c>
      <c r="D55" s="6">
        <f t="shared" si="0"/>
        <v>3288.9999999999995</v>
      </c>
      <c r="E55" s="18">
        <v>1037.9999999999991</v>
      </c>
      <c r="F55" s="18">
        <v>591.99999999999943</v>
      </c>
      <c r="G55" s="18">
        <v>118.99999999999997</v>
      </c>
      <c r="H55" s="18">
        <v>79</v>
      </c>
      <c r="I55" s="18">
        <v>139</v>
      </c>
      <c r="J55" s="18">
        <v>249.00000000000006</v>
      </c>
      <c r="K55" s="18">
        <v>51</v>
      </c>
      <c r="L55" s="18">
        <v>1022.0000000000009</v>
      </c>
      <c r="M55" s="22"/>
    </row>
    <row r="56" spans="2:13" ht="15" customHeight="1">
      <c r="B56" s="7" t="s">
        <v>18</v>
      </c>
      <c r="C56" s="9" t="s">
        <v>37</v>
      </c>
      <c r="D56" s="6">
        <f t="shared" si="0"/>
        <v>2</v>
      </c>
      <c r="E56" s="18">
        <v>0</v>
      </c>
      <c r="F56" s="18">
        <v>0</v>
      </c>
      <c r="G56" s="18">
        <v>0</v>
      </c>
      <c r="H56" s="18">
        <v>0</v>
      </c>
      <c r="I56" s="18">
        <v>0</v>
      </c>
      <c r="J56" s="18">
        <v>0</v>
      </c>
      <c r="K56" s="18">
        <v>0</v>
      </c>
      <c r="L56" s="18">
        <v>2</v>
      </c>
      <c r="M56" s="22"/>
    </row>
    <row r="57" spans="2:13" ht="3.75" customHeight="1">
      <c r="B57" s="12"/>
      <c r="C57" s="13"/>
      <c r="D57" s="19"/>
      <c r="E57" s="19"/>
      <c r="F57" s="19"/>
      <c r="G57" s="19"/>
      <c r="H57" s="19"/>
      <c r="I57" s="19"/>
      <c r="J57" s="19"/>
      <c r="K57" s="19"/>
      <c r="L57" s="19"/>
    </row>
    <row r="58" spans="2:13">
      <c r="C58" s="1"/>
    </row>
  </sheetData>
  <mergeCells count="5">
    <mergeCell ref="B3:L3"/>
    <mergeCell ref="B5:L5"/>
    <mergeCell ref="B6:L6"/>
    <mergeCell ref="B8:C10"/>
    <mergeCell ref="D8:L8"/>
  </mergeCells>
  <printOptions horizontalCentered="1"/>
  <pageMargins left="0.31496062992125984" right="0" top="0.74803149606299213" bottom="0.74803149606299213" header="0.31496062992125984" footer="0.31496062992125984"/>
  <pageSetup paperSize="9" scale="90" orientation="landscape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D3D3F5"/>
    <pageSetUpPr fitToPage="1"/>
  </sheetPr>
  <dimension ref="B2:L31"/>
  <sheetViews>
    <sheetView showGridLines="0" zoomScaleNormal="100" workbookViewId="0"/>
  </sheetViews>
  <sheetFormatPr defaultColWidth="9.140625" defaultRowHeight="14.25"/>
  <cols>
    <col min="1" max="1" width="9.140625" style="15"/>
    <col min="2" max="2" width="20.85546875" style="15" customWidth="1"/>
    <col min="3" max="3" width="8.7109375" style="15" customWidth="1"/>
    <col min="4" max="4" width="8.42578125" style="15" customWidth="1"/>
    <col min="5" max="5" width="12.85546875" style="15" customWidth="1"/>
    <col min="6" max="6" width="9.5703125" style="15" customWidth="1"/>
    <col min="7" max="7" width="11.7109375" style="15" customWidth="1"/>
    <col min="8" max="8" width="19.28515625" style="15" customWidth="1"/>
    <col min="9" max="11" width="11.140625" style="15" customWidth="1"/>
    <col min="12" max="16384" width="9.140625" style="15"/>
  </cols>
  <sheetData>
    <row r="2" spans="2:12" ht="15">
      <c r="B2" s="14"/>
      <c r="C2" s="14"/>
      <c r="D2" s="14"/>
      <c r="E2" s="14"/>
      <c r="K2" s="14" t="s">
        <v>141</v>
      </c>
    </row>
    <row r="3" spans="2:12" ht="30.75" customHeight="1">
      <c r="B3" s="145" t="s">
        <v>345</v>
      </c>
      <c r="C3" s="145"/>
      <c r="D3" s="145"/>
      <c r="E3" s="145"/>
      <c r="F3" s="145"/>
      <c r="G3" s="145"/>
      <c r="H3" s="145"/>
      <c r="I3" s="145"/>
      <c r="J3" s="145"/>
      <c r="K3" s="145"/>
    </row>
    <row r="4" spans="2:12" ht="3.75" customHeight="1"/>
    <row r="5" spans="2:12">
      <c r="B5" s="147">
        <v>2023</v>
      </c>
      <c r="C5" s="147"/>
      <c r="D5" s="147"/>
      <c r="E5" s="147"/>
      <c r="F5" s="147"/>
      <c r="G5" s="147"/>
      <c r="H5" s="147"/>
      <c r="I5" s="147"/>
      <c r="J5" s="147"/>
      <c r="K5" s="147"/>
    </row>
    <row r="6" spans="2:12" ht="15" customHeight="1">
      <c r="B6" s="146" t="s">
        <v>40</v>
      </c>
      <c r="C6" s="146"/>
      <c r="D6" s="146"/>
      <c r="E6" s="146"/>
      <c r="F6" s="146"/>
      <c r="G6" s="146"/>
      <c r="H6" s="146"/>
      <c r="I6" s="146"/>
      <c r="J6" s="146"/>
      <c r="K6" s="146"/>
    </row>
    <row r="7" spans="2:12" ht="3" customHeight="1"/>
    <row r="8" spans="2:12" ht="24" customHeight="1">
      <c r="B8" s="157" t="s">
        <v>42</v>
      </c>
      <c r="C8" s="162" t="s">
        <v>133</v>
      </c>
      <c r="D8" s="159"/>
      <c r="E8" s="159"/>
      <c r="F8" s="159"/>
      <c r="G8" s="159"/>
      <c r="H8" s="159"/>
      <c r="I8" s="159"/>
      <c r="J8" s="159"/>
      <c r="K8" s="159"/>
    </row>
    <row r="9" spans="2:12" ht="3.75" customHeight="1">
      <c r="B9" s="157"/>
      <c r="C9" s="94"/>
      <c r="D9" s="25"/>
      <c r="E9" s="25"/>
      <c r="F9" s="25"/>
      <c r="G9" s="25"/>
    </row>
    <row r="10" spans="2:12" s="16" customFormat="1" ht="62.25" customHeight="1">
      <c r="B10" s="157"/>
      <c r="C10" s="92" t="s">
        <v>19</v>
      </c>
      <c r="D10" s="93" t="s">
        <v>135</v>
      </c>
      <c r="E10" s="21" t="s">
        <v>136</v>
      </c>
      <c r="F10" s="93" t="s">
        <v>137</v>
      </c>
      <c r="G10" s="21" t="s">
        <v>138</v>
      </c>
      <c r="H10" s="93" t="s">
        <v>472</v>
      </c>
      <c r="I10" s="93" t="s">
        <v>139</v>
      </c>
      <c r="J10" s="93" t="s">
        <v>483</v>
      </c>
      <c r="K10" s="90" t="s">
        <v>140</v>
      </c>
    </row>
    <row r="11" spans="2:12" ht="3.75" customHeight="1">
      <c r="B11" s="17"/>
      <c r="C11" s="17"/>
      <c r="D11" s="17"/>
      <c r="E11" s="17"/>
      <c r="F11" s="17"/>
      <c r="G11" s="17"/>
      <c r="H11" s="17"/>
      <c r="I11" s="17"/>
      <c r="J11" s="17"/>
      <c r="K11" s="17"/>
    </row>
    <row r="12" spans="2:12" ht="22.5" customHeight="1">
      <c r="B12" s="5" t="s">
        <v>19</v>
      </c>
      <c r="C12" s="6">
        <f>+SUM(D12:K12)</f>
        <v>181367</v>
      </c>
      <c r="D12" s="6">
        <v>55277.999999999993</v>
      </c>
      <c r="E12" s="6">
        <v>32032.000000000047</v>
      </c>
      <c r="F12" s="6">
        <v>12352.000000000029</v>
      </c>
      <c r="G12" s="6">
        <v>4955.0000000000055</v>
      </c>
      <c r="H12" s="6">
        <v>8515.0000000000036</v>
      </c>
      <c r="I12" s="6">
        <v>19478.999999999851</v>
      </c>
      <c r="J12" s="6">
        <v>3039.9999999999991</v>
      </c>
      <c r="K12" s="6">
        <v>45716.00000000008</v>
      </c>
      <c r="L12" s="22"/>
    </row>
    <row r="13" spans="2:12" ht="15.75" customHeight="1">
      <c r="B13" s="11" t="s">
        <v>43</v>
      </c>
      <c r="C13" s="6">
        <f t="shared" ref="C13:C30" si="0">+SUM(D13:K13)</f>
        <v>17884.999999999985</v>
      </c>
      <c r="D13" s="18">
        <v>5525.9999999999882</v>
      </c>
      <c r="E13" s="18">
        <v>2917.9999999999955</v>
      </c>
      <c r="F13" s="18">
        <v>1230.0000000000007</v>
      </c>
      <c r="G13" s="18">
        <v>473.0000000000004</v>
      </c>
      <c r="H13" s="18">
        <v>698.00000000000034</v>
      </c>
      <c r="I13" s="18">
        <v>1937.0000000000002</v>
      </c>
      <c r="J13" s="18">
        <v>169.99999999999997</v>
      </c>
      <c r="K13" s="18">
        <v>4933.0000000000027</v>
      </c>
      <c r="L13" s="22"/>
    </row>
    <row r="14" spans="2:12" ht="15.75" customHeight="1">
      <c r="B14" s="11" t="s">
        <v>44</v>
      </c>
      <c r="C14" s="6">
        <f t="shared" si="0"/>
        <v>2234</v>
      </c>
      <c r="D14" s="18">
        <v>606.99999999999989</v>
      </c>
      <c r="E14" s="18">
        <v>466.00000000000028</v>
      </c>
      <c r="F14" s="18">
        <v>78.000000000000014</v>
      </c>
      <c r="G14" s="18">
        <v>32</v>
      </c>
      <c r="H14" s="18">
        <v>242.00000000000014</v>
      </c>
      <c r="I14" s="18">
        <v>237.99999999999991</v>
      </c>
      <c r="J14" s="18">
        <v>118.00000000000001</v>
      </c>
      <c r="K14" s="18">
        <v>452.9999999999996</v>
      </c>
      <c r="L14" s="22"/>
    </row>
    <row r="15" spans="2:12" ht="15.75" customHeight="1">
      <c r="B15" s="11" t="s">
        <v>46</v>
      </c>
      <c r="C15" s="6">
        <f t="shared" si="0"/>
        <v>14702.999999999996</v>
      </c>
      <c r="D15" s="18">
        <v>6694.0000000000009</v>
      </c>
      <c r="E15" s="18">
        <v>1705.9999999999998</v>
      </c>
      <c r="F15" s="18">
        <v>855.99999999999875</v>
      </c>
      <c r="G15" s="18">
        <v>102</v>
      </c>
      <c r="H15" s="18">
        <v>376.99999999999977</v>
      </c>
      <c r="I15" s="18">
        <v>1711.0000000000025</v>
      </c>
      <c r="J15" s="18">
        <v>487</v>
      </c>
      <c r="K15" s="18">
        <v>2769.9999999999973</v>
      </c>
      <c r="L15" s="22"/>
    </row>
    <row r="16" spans="2:12" ht="15.75" customHeight="1">
      <c r="B16" s="11" t="s">
        <v>45</v>
      </c>
      <c r="C16" s="6">
        <f t="shared" si="0"/>
        <v>2481.0000000000005</v>
      </c>
      <c r="D16" s="18">
        <v>944.00000000000136</v>
      </c>
      <c r="E16" s="18">
        <v>680.99999999999898</v>
      </c>
      <c r="F16" s="18">
        <v>122.99999999999997</v>
      </c>
      <c r="G16" s="18">
        <v>22</v>
      </c>
      <c r="H16" s="18">
        <v>279</v>
      </c>
      <c r="I16" s="18">
        <v>81.000000000000043</v>
      </c>
      <c r="J16" s="18">
        <v>35</v>
      </c>
      <c r="K16" s="18">
        <v>316.00000000000017</v>
      </c>
      <c r="L16" s="22"/>
    </row>
    <row r="17" spans="2:12" ht="15.75" customHeight="1">
      <c r="B17" s="11" t="s">
        <v>47</v>
      </c>
      <c r="C17" s="6">
        <f t="shared" si="0"/>
        <v>3779</v>
      </c>
      <c r="D17" s="18">
        <v>1430.9999999999995</v>
      </c>
      <c r="E17" s="18">
        <v>656.00000000000011</v>
      </c>
      <c r="F17" s="18">
        <v>184</v>
      </c>
      <c r="G17" s="18">
        <v>121.00000000000003</v>
      </c>
      <c r="H17" s="18">
        <v>186.00000000000011</v>
      </c>
      <c r="I17" s="18">
        <v>330</v>
      </c>
      <c r="J17" s="18">
        <v>56</v>
      </c>
      <c r="K17" s="18">
        <v>815.00000000000045</v>
      </c>
      <c r="L17" s="22"/>
    </row>
    <row r="18" spans="2:12" ht="15.75" customHeight="1">
      <c r="B18" s="11" t="s">
        <v>48</v>
      </c>
      <c r="C18" s="6">
        <f t="shared" si="0"/>
        <v>8070.9999999999964</v>
      </c>
      <c r="D18" s="18">
        <v>2220.0000000000005</v>
      </c>
      <c r="E18" s="18">
        <v>1429</v>
      </c>
      <c r="F18" s="18">
        <v>670.00000000000045</v>
      </c>
      <c r="G18" s="18">
        <v>83</v>
      </c>
      <c r="H18" s="18">
        <v>168.99999999999994</v>
      </c>
      <c r="I18" s="18">
        <v>1037.9999999999993</v>
      </c>
      <c r="J18" s="18">
        <v>18.000000000000004</v>
      </c>
      <c r="K18" s="18">
        <v>2443.9999999999968</v>
      </c>
      <c r="L18" s="22"/>
    </row>
    <row r="19" spans="2:12" ht="15.75" customHeight="1">
      <c r="B19" s="11" t="s">
        <v>49</v>
      </c>
      <c r="C19" s="6">
        <f t="shared" si="0"/>
        <v>2566.9999999999986</v>
      </c>
      <c r="D19" s="18">
        <v>573</v>
      </c>
      <c r="E19" s="18">
        <v>548.00000000000011</v>
      </c>
      <c r="F19" s="18">
        <v>164</v>
      </c>
      <c r="G19" s="18">
        <v>116</v>
      </c>
      <c r="H19" s="18">
        <v>223.99999999999994</v>
      </c>
      <c r="I19" s="18">
        <v>305.00000000000011</v>
      </c>
      <c r="J19" s="18">
        <v>60</v>
      </c>
      <c r="K19" s="18">
        <v>576.99999999999875</v>
      </c>
      <c r="L19" s="22"/>
    </row>
    <row r="20" spans="2:12" ht="15.75" customHeight="1">
      <c r="B20" s="11" t="s">
        <v>50</v>
      </c>
      <c r="C20" s="6">
        <f t="shared" si="0"/>
        <v>17198.999999999996</v>
      </c>
      <c r="D20" s="18">
        <v>3634.9999999999991</v>
      </c>
      <c r="E20" s="18">
        <v>2910.0000000000009</v>
      </c>
      <c r="F20" s="18">
        <v>1168.0000000000002</v>
      </c>
      <c r="G20" s="18">
        <v>881.9999999999992</v>
      </c>
      <c r="H20" s="18">
        <v>1847.9999999999977</v>
      </c>
      <c r="I20" s="18">
        <v>2143</v>
      </c>
      <c r="J20" s="18">
        <v>992.99999999999977</v>
      </c>
      <c r="K20" s="18">
        <v>3619.9999999999991</v>
      </c>
      <c r="L20" s="22"/>
    </row>
    <row r="21" spans="2:12" ht="15.75" customHeight="1">
      <c r="B21" s="11" t="s">
        <v>51</v>
      </c>
      <c r="C21" s="6">
        <f t="shared" si="0"/>
        <v>2690</v>
      </c>
      <c r="D21" s="18">
        <v>637.00000000000034</v>
      </c>
      <c r="E21" s="18">
        <v>1083.9999999999998</v>
      </c>
      <c r="F21" s="18">
        <v>80.000000000000014</v>
      </c>
      <c r="G21" s="18">
        <v>45.999999999999993</v>
      </c>
      <c r="H21" s="18">
        <v>73.999999999999972</v>
      </c>
      <c r="I21" s="18">
        <v>185</v>
      </c>
      <c r="J21" s="18">
        <v>8</v>
      </c>
      <c r="K21" s="18">
        <v>575.99999999999989</v>
      </c>
      <c r="L21" s="22"/>
    </row>
    <row r="22" spans="2:12" ht="15.75" customHeight="1">
      <c r="B22" s="11" t="s">
        <v>52</v>
      </c>
      <c r="C22" s="6">
        <f t="shared" si="0"/>
        <v>9912.0000000000055</v>
      </c>
      <c r="D22" s="18">
        <v>3097.9999999999995</v>
      </c>
      <c r="E22" s="18">
        <v>2283.0000000000032</v>
      </c>
      <c r="F22" s="18">
        <v>533.00000000000045</v>
      </c>
      <c r="G22" s="18">
        <v>103</v>
      </c>
      <c r="H22" s="18">
        <v>216.0000000000002</v>
      </c>
      <c r="I22" s="18">
        <v>665.0000000000008</v>
      </c>
      <c r="J22" s="18">
        <v>36.000000000000007</v>
      </c>
      <c r="K22" s="18">
        <v>2978.0000000000005</v>
      </c>
      <c r="L22" s="22"/>
    </row>
    <row r="23" spans="2:12" ht="15.75" customHeight="1">
      <c r="B23" s="11" t="s">
        <v>53</v>
      </c>
      <c r="C23" s="6">
        <f t="shared" si="0"/>
        <v>40540</v>
      </c>
      <c r="D23" s="18">
        <v>11876.000000000013</v>
      </c>
      <c r="E23" s="18">
        <v>5641</v>
      </c>
      <c r="F23" s="18">
        <v>3556.0000000000036</v>
      </c>
      <c r="G23" s="18">
        <v>1363.0000000000014</v>
      </c>
      <c r="H23" s="18">
        <v>1961.0000000000036</v>
      </c>
      <c r="I23" s="18">
        <v>5489.9999999999973</v>
      </c>
      <c r="J23" s="18">
        <v>649.00000000000057</v>
      </c>
      <c r="K23" s="18">
        <v>10003.999999999978</v>
      </c>
      <c r="L23" s="22"/>
    </row>
    <row r="24" spans="2:12" ht="15.75" customHeight="1">
      <c r="B24" s="11" t="s">
        <v>54</v>
      </c>
      <c r="C24" s="6">
        <f t="shared" si="0"/>
        <v>1051</v>
      </c>
      <c r="D24" s="18">
        <v>291.00000000000006</v>
      </c>
      <c r="E24" s="18">
        <v>263</v>
      </c>
      <c r="F24" s="18">
        <v>42.999999999999993</v>
      </c>
      <c r="G24" s="18">
        <v>24.999999999999996</v>
      </c>
      <c r="H24" s="18">
        <v>78</v>
      </c>
      <c r="I24" s="18">
        <v>71</v>
      </c>
      <c r="J24" s="18">
        <v>33</v>
      </c>
      <c r="K24" s="18">
        <v>246.99999999999989</v>
      </c>
      <c r="L24" s="22"/>
    </row>
    <row r="25" spans="2:12" ht="15.75" customHeight="1">
      <c r="B25" s="11" t="s">
        <v>55</v>
      </c>
      <c r="C25" s="6">
        <f t="shared" si="0"/>
        <v>25863.999999999989</v>
      </c>
      <c r="D25" s="18">
        <v>7898.9999999999982</v>
      </c>
      <c r="E25" s="18">
        <v>4824.9999999999973</v>
      </c>
      <c r="F25" s="18">
        <v>1678.9999999999993</v>
      </c>
      <c r="G25" s="18">
        <v>784.00000000000011</v>
      </c>
      <c r="H25" s="18">
        <v>1027.9999999999991</v>
      </c>
      <c r="I25" s="18">
        <v>2475.0000000000005</v>
      </c>
      <c r="J25" s="18">
        <v>176.99999999999997</v>
      </c>
      <c r="K25" s="18">
        <v>6996.9999999999927</v>
      </c>
      <c r="L25" s="22"/>
    </row>
    <row r="26" spans="2:12" ht="15.75" customHeight="1">
      <c r="B26" s="11" t="s">
        <v>56</v>
      </c>
      <c r="C26" s="6">
        <f t="shared" si="0"/>
        <v>7812.0000000000036</v>
      </c>
      <c r="D26" s="18">
        <v>2417.0000000000014</v>
      </c>
      <c r="E26" s="18">
        <v>1559.0000000000014</v>
      </c>
      <c r="F26" s="18">
        <v>341.99999999999994</v>
      </c>
      <c r="G26" s="18">
        <v>148</v>
      </c>
      <c r="H26" s="18">
        <v>239.00000000000014</v>
      </c>
      <c r="I26" s="18">
        <v>656</v>
      </c>
      <c r="J26" s="18">
        <v>28</v>
      </c>
      <c r="K26" s="18">
        <v>2423.0000000000014</v>
      </c>
      <c r="L26" s="22"/>
    </row>
    <row r="27" spans="2:12" ht="15.75" customHeight="1">
      <c r="B27" s="11" t="s">
        <v>57</v>
      </c>
      <c r="C27" s="6">
        <f t="shared" si="0"/>
        <v>10257.000000000011</v>
      </c>
      <c r="D27" s="18">
        <v>2880.0000000000059</v>
      </c>
      <c r="E27" s="18">
        <v>1899.0000000000023</v>
      </c>
      <c r="F27" s="18">
        <v>1222</v>
      </c>
      <c r="G27" s="18">
        <v>343.00000000000017</v>
      </c>
      <c r="H27" s="18">
        <v>515.00000000000011</v>
      </c>
      <c r="I27" s="18">
        <v>1109.000000000002</v>
      </c>
      <c r="J27" s="18">
        <v>144.99999999999997</v>
      </c>
      <c r="K27" s="18">
        <v>2144.0000000000014</v>
      </c>
      <c r="L27" s="22"/>
    </row>
    <row r="28" spans="2:12" ht="15.75" customHeight="1">
      <c r="B28" s="11" t="s">
        <v>58</v>
      </c>
      <c r="C28" s="6">
        <f t="shared" si="0"/>
        <v>3569</v>
      </c>
      <c r="D28" s="18">
        <v>1234.0000000000002</v>
      </c>
      <c r="E28" s="18">
        <v>542.00000000000023</v>
      </c>
      <c r="F28" s="18">
        <v>107.00000000000003</v>
      </c>
      <c r="G28" s="18">
        <v>145.00000000000003</v>
      </c>
      <c r="H28" s="18">
        <v>169</v>
      </c>
      <c r="I28" s="18">
        <v>411.00000000000017</v>
      </c>
      <c r="J28" s="18">
        <v>3</v>
      </c>
      <c r="K28" s="18">
        <v>957.99999999999955</v>
      </c>
      <c r="L28" s="22"/>
    </row>
    <row r="29" spans="2:12" ht="15.75" customHeight="1">
      <c r="B29" s="11" t="s">
        <v>59</v>
      </c>
      <c r="C29" s="6">
        <f t="shared" si="0"/>
        <v>2299.0000000000014</v>
      </c>
      <c r="D29" s="18">
        <v>977.00000000000159</v>
      </c>
      <c r="E29" s="18">
        <v>439.99999999999989</v>
      </c>
      <c r="F29" s="18">
        <v>91.999999999999972</v>
      </c>
      <c r="G29" s="18">
        <v>39</v>
      </c>
      <c r="H29" s="18">
        <v>55.999999999999993</v>
      </c>
      <c r="I29" s="18">
        <v>101.00000000000003</v>
      </c>
      <c r="J29" s="18">
        <v>6</v>
      </c>
      <c r="K29" s="18">
        <v>588</v>
      </c>
      <c r="L29" s="22"/>
    </row>
    <row r="30" spans="2:12" ht="15.75" customHeight="1">
      <c r="B30" s="11" t="s">
        <v>60</v>
      </c>
      <c r="C30" s="6">
        <f t="shared" si="0"/>
        <v>8453.9999999999982</v>
      </c>
      <c r="D30" s="18">
        <v>2339.0000000000041</v>
      </c>
      <c r="E30" s="18">
        <v>2182.0000000000018</v>
      </c>
      <c r="F30" s="18">
        <v>224.99999999999997</v>
      </c>
      <c r="G30" s="18">
        <v>127.99999999999996</v>
      </c>
      <c r="H30" s="18">
        <v>155.99999999999991</v>
      </c>
      <c r="I30" s="18">
        <v>533.00000000000023</v>
      </c>
      <c r="J30" s="18">
        <v>18</v>
      </c>
      <c r="K30" s="18">
        <v>2872.9999999999932</v>
      </c>
      <c r="L30" s="22"/>
    </row>
    <row r="31" spans="2:12" ht="3.75" customHeight="1">
      <c r="B31" s="12"/>
      <c r="C31" s="17"/>
      <c r="D31" s="17"/>
      <c r="E31" s="17"/>
      <c r="F31" s="17"/>
      <c r="G31" s="17"/>
      <c r="H31" s="17"/>
      <c r="I31" s="17"/>
      <c r="J31" s="17"/>
      <c r="K31" s="17"/>
      <c r="L31" s="22"/>
    </row>
  </sheetData>
  <mergeCells count="5">
    <mergeCell ref="B3:K3"/>
    <mergeCell ref="B5:K5"/>
    <mergeCell ref="B6:K6"/>
    <mergeCell ref="B8:B10"/>
    <mergeCell ref="C8:K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8" orientation="landscape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rgb="FFD3D3F5"/>
    <pageSetUpPr fitToPage="1"/>
  </sheetPr>
  <dimension ref="B2:Y59"/>
  <sheetViews>
    <sheetView showGridLines="0" zoomScaleNormal="100" workbookViewId="0"/>
  </sheetViews>
  <sheetFormatPr defaultColWidth="9.140625" defaultRowHeight="14.25" outlineLevelRow="1"/>
  <cols>
    <col min="1" max="1" width="8" style="15" customWidth="1"/>
    <col min="2" max="2" width="3.5703125" style="15" customWidth="1"/>
    <col min="3" max="3" width="53.140625" style="15" customWidth="1"/>
    <col min="4" max="4" width="7.85546875" style="15" bestFit="1" customWidth="1"/>
    <col min="5" max="5" width="7" style="15" customWidth="1"/>
    <col min="6" max="6" width="6.85546875" style="15" bestFit="1" customWidth="1"/>
    <col min="7" max="7" width="6.7109375" style="15" customWidth="1"/>
    <col min="8" max="8" width="6.5703125" style="15" customWidth="1"/>
    <col min="9" max="10" width="7.28515625" style="15" bestFit="1" customWidth="1"/>
    <col min="11" max="11" width="6.85546875" style="15" bestFit="1" customWidth="1"/>
    <col min="12" max="12" width="7.28515625" style="15" bestFit="1" customWidth="1"/>
    <col min="13" max="13" width="7.5703125" style="15" customWidth="1"/>
    <col min="14" max="14" width="7.7109375" style="15" customWidth="1"/>
    <col min="15" max="16" width="6.85546875" style="15" bestFit="1" customWidth="1"/>
    <col min="17" max="17" width="7.28515625" style="15" bestFit="1" customWidth="1"/>
    <col min="18" max="20" width="6.85546875" style="15" bestFit="1" customWidth="1"/>
    <col min="21" max="21" width="8.85546875" style="15" customWidth="1"/>
    <col min="22" max="22" width="7.42578125" style="15" customWidth="1"/>
    <col min="23" max="16384" width="9.140625" style="15"/>
  </cols>
  <sheetData>
    <row r="2" spans="2:25" ht="15">
      <c r="C2" s="14"/>
      <c r="D2" s="14"/>
      <c r="E2" s="14"/>
      <c r="F2" s="14"/>
      <c r="K2" s="14"/>
      <c r="M2" s="14"/>
      <c r="N2" s="14"/>
      <c r="O2" s="14"/>
      <c r="P2" s="14"/>
      <c r="Q2" s="14"/>
      <c r="R2" s="14"/>
      <c r="S2" s="14"/>
      <c r="T2" s="14"/>
      <c r="U2" s="14"/>
      <c r="V2" s="14" t="s">
        <v>142</v>
      </c>
    </row>
    <row r="3" spans="2:25" ht="23.25" customHeight="1">
      <c r="B3" s="145" t="s">
        <v>346</v>
      </c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  <c r="Q3" s="145"/>
      <c r="R3" s="145"/>
      <c r="S3" s="145"/>
      <c r="T3" s="145"/>
      <c r="U3" s="145"/>
      <c r="V3" s="145"/>
    </row>
    <row r="4" spans="2:25" ht="3.75" customHeight="1"/>
    <row r="5" spans="2:25" ht="13.5" customHeight="1">
      <c r="B5" s="147">
        <v>2023</v>
      </c>
      <c r="C5" s="147"/>
      <c r="D5" s="147"/>
      <c r="E5" s="147"/>
      <c r="F5" s="147"/>
      <c r="G5" s="147"/>
      <c r="H5" s="147"/>
      <c r="I5" s="147"/>
      <c r="J5" s="147"/>
      <c r="K5" s="147"/>
      <c r="L5" s="147"/>
      <c r="M5" s="147"/>
      <c r="N5" s="147"/>
      <c r="O5" s="147"/>
      <c r="P5" s="147"/>
      <c r="Q5" s="147"/>
      <c r="R5" s="147"/>
      <c r="S5" s="147"/>
      <c r="T5" s="147"/>
      <c r="U5" s="147"/>
      <c r="V5" s="147"/>
    </row>
    <row r="6" spans="2:25" ht="15" customHeight="1">
      <c r="B6" s="146" t="s">
        <v>40</v>
      </c>
      <c r="C6" s="146"/>
      <c r="D6" s="146"/>
      <c r="E6" s="146"/>
      <c r="F6" s="146"/>
      <c r="G6" s="146"/>
      <c r="H6" s="146"/>
      <c r="I6" s="146"/>
      <c r="J6" s="146"/>
      <c r="K6" s="146"/>
      <c r="L6" s="146"/>
      <c r="M6" s="146"/>
      <c r="N6" s="146"/>
      <c r="O6" s="146"/>
      <c r="P6" s="146"/>
      <c r="Q6" s="146"/>
      <c r="R6" s="146"/>
      <c r="S6" s="146"/>
      <c r="T6" s="146"/>
      <c r="U6" s="146"/>
      <c r="V6" s="146"/>
    </row>
    <row r="7" spans="2:25" ht="3" customHeight="1"/>
    <row r="8" spans="2:25" ht="26.25" customHeight="1">
      <c r="B8" s="157" t="s">
        <v>38</v>
      </c>
      <c r="C8" s="157"/>
      <c r="D8" s="162" t="s">
        <v>143</v>
      </c>
      <c r="E8" s="159"/>
      <c r="F8" s="161"/>
      <c r="G8" s="161"/>
      <c r="H8" s="161"/>
      <c r="I8" s="161"/>
      <c r="J8" s="161"/>
      <c r="K8" s="161"/>
      <c r="L8" s="161"/>
      <c r="M8" s="161"/>
      <c r="N8" s="161"/>
      <c r="O8" s="161"/>
      <c r="P8" s="161"/>
      <c r="Q8" s="161"/>
      <c r="R8" s="161"/>
      <c r="S8" s="161"/>
      <c r="T8" s="161"/>
      <c r="U8" s="161"/>
      <c r="V8" s="165"/>
    </row>
    <row r="9" spans="2:25" ht="3.75" customHeight="1">
      <c r="B9" s="157"/>
      <c r="C9" s="157"/>
      <c r="D9" s="94"/>
      <c r="E9" s="25"/>
      <c r="F9" s="25"/>
      <c r="G9" s="25"/>
      <c r="H9" s="25"/>
      <c r="I9" s="25"/>
      <c r="J9" s="25"/>
      <c r="K9" s="25"/>
      <c r="M9" s="25"/>
      <c r="N9" s="25"/>
      <c r="O9" s="25"/>
      <c r="P9" s="25"/>
      <c r="Q9" s="25"/>
      <c r="R9" s="25"/>
      <c r="S9" s="25"/>
      <c r="T9" s="25"/>
      <c r="U9" s="25"/>
      <c r="V9" s="95"/>
    </row>
    <row r="10" spans="2:25" s="16" customFormat="1" ht="72" customHeight="1">
      <c r="B10" s="157"/>
      <c r="C10" s="157"/>
      <c r="D10" s="96" t="s">
        <v>19</v>
      </c>
      <c r="E10" s="98" t="s">
        <v>144</v>
      </c>
      <c r="F10" s="27" t="s">
        <v>145</v>
      </c>
      <c r="G10" s="98" t="s">
        <v>146</v>
      </c>
      <c r="H10" s="27" t="s">
        <v>147</v>
      </c>
      <c r="I10" s="98" t="s">
        <v>148</v>
      </c>
      <c r="J10" s="27" t="s">
        <v>157</v>
      </c>
      <c r="K10" s="98" t="s">
        <v>149</v>
      </c>
      <c r="L10" s="27" t="s">
        <v>158</v>
      </c>
      <c r="M10" s="98" t="s">
        <v>159</v>
      </c>
      <c r="N10" s="27" t="s">
        <v>150</v>
      </c>
      <c r="O10" s="98" t="s">
        <v>151</v>
      </c>
      <c r="P10" s="27" t="s">
        <v>152</v>
      </c>
      <c r="Q10" s="98" t="s">
        <v>153</v>
      </c>
      <c r="R10" s="27" t="s">
        <v>160</v>
      </c>
      <c r="S10" s="98" t="s">
        <v>154</v>
      </c>
      <c r="T10" s="98" t="s">
        <v>155</v>
      </c>
      <c r="U10" s="97" t="s">
        <v>484</v>
      </c>
      <c r="V10" s="97" t="s">
        <v>156</v>
      </c>
    </row>
    <row r="11" spans="2:25" ht="3.75" customHeight="1"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</row>
    <row r="12" spans="2:25" ht="21.75" customHeight="1">
      <c r="C12" s="5" t="s">
        <v>19</v>
      </c>
      <c r="D12" s="37">
        <f>+SUM(E12:V12)</f>
        <v>824628.99999999977</v>
      </c>
      <c r="E12" s="37">
        <v>24200.000000000022</v>
      </c>
      <c r="F12" s="37">
        <v>35312.999999999993</v>
      </c>
      <c r="G12" s="37">
        <v>16281.000000000009</v>
      </c>
      <c r="H12" s="37">
        <v>38777.999999999978</v>
      </c>
      <c r="I12" s="37">
        <v>55531.00000000016</v>
      </c>
      <c r="J12" s="37">
        <v>29742.000000000025</v>
      </c>
      <c r="K12" s="37">
        <v>34584.000000000073</v>
      </c>
      <c r="L12" s="37">
        <v>29790</v>
      </c>
      <c r="M12" s="37">
        <v>45650.000000000226</v>
      </c>
      <c r="N12" s="37">
        <v>129945.99999999972</v>
      </c>
      <c r="O12" s="37">
        <v>39821.999999999898</v>
      </c>
      <c r="P12" s="37">
        <v>45008.999999999869</v>
      </c>
      <c r="Q12" s="37">
        <v>41425.999999999702</v>
      </c>
      <c r="R12" s="37">
        <v>19803.999999999949</v>
      </c>
      <c r="S12" s="37">
        <v>34955.999999999833</v>
      </c>
      <c r="T12" s="37">
        <v>46512.999999999978</v>
      </c>
      <c r="U12" s="37">
        <v>12274.000000000011</v>
      </c>
      <c r="V12" s="37">
        <v>145010.0000000002</v>
      </c>
      <c r="W12" s="22"/>
      <c r="Y12" s="38"/>
    </row>
    <row r="13" spans="2:25" ht="21.75" customHeight="1">
      <c r="B13" s="7" t="s">
        <v>20</v>
      </c>
      <c r="C13" s="8" t="s">
        <v>26</v>
      </c>
      <c r="D13" s="37">
        <f t="shared" ref="D13:D56" si="0">+SUM(E13:V13)</f>
        <v>5801.0000000000009</v>
      </c>
      <c r="E13" s="38">
        <v>307.99999999999977</v>
      </c>
      <c r="F13" s="38">
        <v>121.99999999999999</v>
      </c>
      <c r="G13" s="38">
        <v>88.000000000000014</v>
      </c>
      <c r="H13" s="38">
        <v>150</v>
      </c>
      <c r="I13" s="38">
        <v>369.00000000000017</v>
      </c>
      <c r="J13" s="38">
        <v>100.99999999999999</v>
      </c>
      <c r="K13" s="38">
        <v>155</v>
      </c>
      <c r="L13" s="38">
        <v>95.999999999999986</v>
      </c>
      <c r="M13" s="38">
        <v>246</v>
      </c>
      <c r="N13" s="38">
        <v>1082.0000000000011</v>
      </c>
      <c r="O13" s="38">
        <v>282.00000000000006</v>
      </c>
      <c r="P13" s="38">
        <v>172.00000000000003</v>
      </c>
      <c r="Q13" s="38">
        <v>253.00000000000006</v>
      </c>
      <c r="R13" s="38">
        <v>236.00000000000006</v>
      </c>
      <c r="S13" s="38">
        <v>168.99999999999994</v>
      </c>
      <c r="T13" s="38">
        <v>155.00000000000003</v>
      </c>
      <c r="U13" s="38">
        <v>11</v>
      </c>
      <c r="V13" s="38">
        <v>1805.9999999999998</v>
      </c>
      <c r="W13" s="22"/>
      <c r="Y13" s="38"/>
    </row>
    <row r="14" spans="2:25" ht="21.75" customHeight="1">
      <c r="B14" s="7" t="s">
        <v>0</v>
      </c>
      <c r="C14" s="8" t="s">
        <v>21</v>
      </c>
      <c r="D14" s="37">
        <f t="shared" si="0"/>
        <v>2913.0000000000005</v>
      </c>
      <c r="E14" s="38">
        <v>16</v>
      </c>
      <c r="F14" s="38">
        <v>82</v>
      </c>
      <c r="G14" s="38">
        <v>2</v>
      </c>
      <c r="H14" s="38">
        <v>26</v>
      </c>
      <c r="I14" s="38">
        <v>432.00000000000011</v>
      </c>
      <c r="J14" s="38">
        <v>188</v>
      </c>
      <c r="K14" s="38">
        <v>33.999999999999993</v>
      </c>
      <c r="L14" s="38">
        <v>75</v>
      </c>
      <c r="M14" s="38">
        <v>149</v>
      </c>
      <c r="N14" s="38">
        <v>883.00000000000045</v>
      </c>
      <c r="O14" s="38">
        <v>128</v>
      </c>
      <c r="P14" s="38">
        <v>145.00000000000003</v>
      </c>
      <c r="Q14" s="38">
        <v>41.000000000000014</v>
      </c>
      <c r="R14" s="38">
        <v>72.999999999999986</v>
      </c>
      <c r="S14" s="38">
        <v>75.999999999999986</v>
      </c>
      <c r="T14" s="38">
        <v>20</v>
      </c>
      <c r="U14" s="38">
        <v>0</v>
      </c>
      <c r="V14" s="38">
        <v>543.00000000000011</v>
      </c>
      <c r="W14" s="22"/>
      <c r="Y14" s="38"/>
    </row>
    <row r="15" spans="2:25" ht="21.75" customHeight="1">
      <c r="B15" s="7" t="s">
        <v>1</v>
      </c>
      <c r="C15" s="8" t="s">
        <v>22</v>
      </c>
      <c r="D15" s="37">
        <f t="shared" si="0"/>
        <v>103206</v>
      </c>
      <c r="E15" s="38">
        <f>+SUM(E16:E39)</f>
        <v>4823</v>
      </c>
      <c r="F15" s="38">
        <f t="shared" ref="F15:V15" si="1">+SUM(F16:F39)</f>
        <v>4682</v>
      </c>
      <c r="G15" s="38">
        <f t="shared" si="1"/>
        <v>1245</v>
      </c>
      <c r="H15" s="38">
        <f t="shared" si="1"/>
        <v>1658</v>
      </c>
      <c r="I15" s="38">
        <f t="shared" si="1"/>
        <v>10931.999999999998</v>
      </c>
      <c r="J15" s="38">
        <f t="shared" si="1"/>
        <v>4547</v>
      </c>
      <c r="K15" s="38">
        <f t="shared" si="1"/>
        <v>4051.0000000000005</v>
      </c>
      <c r="L15" s="38">
        <f t="shared" si="1"/>
        <v>3254</v>
      </c>
      <c r="M15" s="38">
        <f t="shared" si="1"/>
        <v>5812</v>
      </c>
      <c r="N15" s="38">
        <f t="shared" si="1"/>
        <v>19281</v>
      </c>
      <c r="O15" s="38">
        <f t="shared" si="1"/>
        <v>3659</v>
      </c>
      <c r="P15" s="38">
        <f t="shared" si="1"/>
        <v>4264</v>
      </c>
      <c r="Q15" s="38">
        <f t="shared" si="1"/>
        <v>4936</v>
      </c>
      <c r="R15" s="38">
        <f t="shared" si="1"/>
        <v>2247</v>
      </c>
      <c r="S15" s="38">
        <f t="shared" si="1"/>
        <v>3064</v>
      </c>
      <c r="T15" s="38">
        <f t="shared" si="1"/>
        <v>2905</v>
      </c>
      <c r="U15" s="38">
        <f t="shared" si="1"/>
        <v>916</v>
      </c>
      <c r="V15" s="38">
        <f t="shared" si="1"/>
        <v>20930.000000000004</v>
      </c>
      <c r="W15" s="22"/>
      <c r="Y15" s="38"/>
    </row>
    <row r="16" spans="2:25" hidden="1" outlineLevel="1">
      <c r="B16" s="116">
        <v>10</v>
      </c>
      <c r="C16" s="117" t="s">
        <v>523</v>
      </c>
      <c r="D16" s="121">
        <f t="shared" si="0"/>
        <v>11744</v>
      </c>
      <c r="E16" s="119">
        <v>537.00000000000011</v>
      </c>
      <c r="F16" s="119">
        <v>461.99999999999977</v>
      </c>
      <c r="G16" s="119">
        <v>234.99999999999997</v>
      </c>
      <c r="H16" s="119">
        <v>192</v>
      </c>
      <c r="I16" s="119">
        <v>1112.9999999999993</v>
      </c>
      <c r="J16" s="119">
        <v>358.00000000000006</v>
      </c>
      <c r="K16" s="119">
        <v>371.00000000000011</v>
      </c>
      <c r="L16" s="119">
        <v>233.00000000000003</v>
      </c>
      <c r="M16" s="119">
        <v>483</v>
      </c>
      <c r="N16" s="119">
        <v>2841.9999999999986</v>
      </c>
      <c r="O16" s="119">
        <v>388</v>
      </c>
      <c r="P16" s="119">
        <v>533.00000000000011</v>
      </c>
      <c r="Q16" s="119">
        <v>555.99999999999977</v>
      </c>
      <c r="R16" s="119">
        <v>363.00000000000006</v>
      </c>
      <c r="S16" s="119">
        <v>300.99999999999994</v>
      </c>
      <c r="T16" s="119">
        <v>236.00000000000003</v>
      </c>
      <c r="U16" s="119">
        <v>7</v>
      </c>
      <c r="V16" s="119">
        <v>2534.0000000000018</v>
      </c>
    </row>
    <row r="17" spans="2:22" hidden="1" outlineLevel="1">
      <c r="B17" s="116">
        <v>11</v>
      </c>
      <c r="C17" s="117" t="s">
        <v>524</v>
      </c>
      <c r="D17" s="121">
        <f t="shared" si="0"/>
        <v>2111</v>
      </c>
      <c r="E17" s="119">
        <v>87.000000000000043</v>
      </c>
      <c r="F17" s="119">
        <v>128.00000000000003</v>
      </c>
      <c r="G17" s="119">
        <v>27</v>
      </c>
      <c r="H17" s="119">
        <v>22</v>
      </c>
      <c r="I17" s="119">
        <v>221.99999999999997</v>
      </c>
      <c r="J17" s="119">
        <v>76.999999999999986</v>
      </c>
      <c r="K17" s="119">
        <v>75</v>
      </c>
      <c r="L17" s="119">
        <v>9</v>
      </c>
      <c r="M17" s="119">
        <v>62</v>
      </c>
      <c r="N17" s="119">
        <v>607</v>
      </c>
      <c r="O17" s="119">
        <v>81</v>
      </c>
      <c r="P17" s="119">
        <v>259.99999999999994</v>
      </c>
      <c r="Q17" s="119">
        <v>55.000000000000007</v>
      </c>
      <c r="R17" s="119">
        <v>30.000000000000004</v>
      </c>
      <c r="S17" s="119">
        <v>20.000000000000004</v>
      </c>
      <c r="T17" s="119">
        <v>26.000000000000007</v>
      </c>
      <c r="U17" s="119">
        <v>0</v>
      </c>
      <c r="V17" s="119">
        <v>323.00000000000011</v>
      </c>
    </row>
    <row r="18" spans="2:22" hidden="1" outlineLevel="1">
      <c r="B18" s="116">
        <v>12</v>
      </c>
      <c r="C18" s="117" t="s">
        <v>525</v>
      </c>
      <c r="D18" s="121">
        <f t="shared" si="0"/>
        <v>118</v>
      </c>
      <c r="E18" s="119">
        <v>0</v>
      </c>
      <c r="F18" s="119">
        <v>0</v>
      </c>
      <c r="G18" s="119">
        <v>0</v>
      </c>
      <c r="H18" s="119">
        <v>0</v>
      </c>
      <c r="I18" s="119">
        <v>45</v>
      </c>
      <c r="J18" s="119">
        <v>2</v>
      </c>
      <c r="K18" s="119">
        <v>0</v>
      </c>
      <c r="L18" s="119">
        <v>0</v>
      </c>
      <c r="M18" s="119">
        <v>0</v>
      </c>
      <c r="N18" s="119">
        <v>0</v>
      </c>
      <c r="O18" s="119">
        <v>0</v>
      </c>
      <c r="P18" s="119">
        <v>25</v>
      </c>
      <c r="Q18" s="119">
        <v>0</v>
      </c>
      <c r="R18" s="119">
        <v>4</v>
      </c>
      <c r="S18" s="119">
        <v>0</v>
      </c>
      <c r="T18" s="119">
        <v>30</v>
      </c>
      <c r="U18" s="119">
        <v>0</v>
      </c>
      <c r="V18" s="119">
        <v>12</v>
      </c>
    </row>
    <row r="19" spans="2:22" hidden="1" outlineLevel="1">
      <c r="B19" s="116">
        <v>13</v>
      </c>
      <c r="C19" s="117" t="s">
        <v>526</v>
      </c>
      <c r="D19" s="121">
        <f t="shared" si="0"/>
        <v>4164</v>
      </c>
      <c r="E19" s="119">
        <v>189.00000000000003</v>
      </c>
      <c r="F19" s="119">
        <v>250.99999999999994</v>
      </c>
      <c r="G19" s="119">
        <v>74</v>
      </c>
      <c r="H19" s="119">
        <v>16.999999999999996</v>
      </c>
      <c r="I19" s="119">
        <v>290.00000000000006</v>
      </c>
      <c r="J19" s="119">
        <v>21</v>
      </c>
      <c r="K19" s="119">
        <v>115.00000000000001</v>
      </c>
      <c r="L19" s="119">
        <v>44</v>
      </c>
      <c r="M19" s="119">
        <v>158.00000000000006</v>
      </c>
      <c r="N19" s="119">
        <v>388</v>
      </c>
      <c r="O19" s="119">
        <v>272.00000000000011</v>
      </c>
      <c r="P19" s="119">
        <v>207.00000000000011</v>
      </c>
      <c r="Q19" s="119">
        <v>310.00000000000028</v>
      </c>
      <c r="R19" s="119">
        <v>61.000000000000007</v>
      </c>
      <c r="S19" s="119">
        <v>43</v>
      </c>
      <c r="T19" s="119">
        <v>129.00000000000003</v>
      </c>
      <c r="U19" s="119">
        <v>354</v>
      </c>
      <c r="V19" s="119">
        <v>1240.9999999999995</v>
      </c>
    </row>
    <row r="20" spans="2:22" hidden="1" outlineLevel="1">
      <c r="B20" s="116">
        <v>14</v>
      </c>
      <c r="C20" s="117" t="s">
        <v>527</v>
      </c>
      <c r="D20" s="121">
        <f t="shared" si="0"/>
        <v>4720.0000000000009</v>
      </c>
      <c r="E20" s="119">
        <v>115.00000000000003</v>
      </c>
      <c r="F20" s="119">
        <v>95</v>
      </c>
      <c r="G20" s="119">
        <v>75</v>
      </c>
      <c r="H20" s="119">
        <v>85</v>
      </c>
      <c r="I20" s="119">
        <v>78.999999999999986</v>
      </c>
      <c r="J20" s="119">
        <v>19</v>
      </c>
      <c r="K20" s="119">
        <v>205</v>
      </c>
      <c r="L20" s="119">
        <v>84.000000000000014</v>
      </c>
      <c r="M20" s="119">
        <v>124.00000000000004</v>
      </c>
      <c r="N20" s="119">
        <v>407</v>
      </c>
      <c r="O20" s="119">
        <v>162.00000000000003</v>
      </c>
      <c r="P20" s="119">
        <v>245.00000000000009</v>
      </c>
      <c r="Q20" s="119">
        <v>201.00000000000003</v>
      </c>
      <c r="R20" s="119">
        <v>93.000000000000014</v>
      </c>
      <c r="S20" s="119">
        <v>87.999999999999986</v>
      </c>
      <c r="T20" s="119">
        <v>77</v>
      </c>
      <c r="U20" s="119">
        <v>1</v>
      </c>
      <c r="V20" s="119">
        <v>2565.0000000000009</v>
      </c>
    </row>
    <row r="21" spans="2:22" hidden="1" outlineLevel="1">
      <c r="B21" s="116">
        <v>15</v>
      </c>
      <c r="C21" s="117" t="s">
        <v>528</v>
      </c>
      <c r="D21" s="121">
        <f t="shared" si="0"/>
        <v>3689.0000000000005</v>
      </c>
      <c r="E21" s="119">
        <v>195</v>
      </c>
      <c r="F21" s="119">
        <v>129</v>
      </c>
      <c r="G21" s="119">
        <v>60</v>
      </c>
      <c r="H21" s="119">
        <v>66</v>
      </c>
      <c r="I21" s="119">
        <v>447</v>
      </c>
      <c r="J21" s="119">
        <v>30</v>
      </c>
      <c r="K21" s="119">
        <v>120.00000000000001</v>
      </c>
      <c r="L21" s="119">
        <v>362</v>
      </c>
      <c r="M21" s="119">
        <v>65</v>
      </c>
      <c r="N21" s="119">
        <v>448.00000000000011</v>
      </c>
      <c r="O21" s="119">
        <v>78.000000000000014</v>
      </c>
      <c r="P21" s="119">
        <v>83</v>
      </c>
      <c r="Q21" s="119">
        <v>133.00000000000006</v>
      </c>
      <c r="R21" s="119">
        <v>44.000000000000007</v>
      </c>
      <c r="S21" s="119">
        <v>371</v>
      </c>
      <c r="T21" s="119">
        <v>54</v>
      </c>
      <c r="U21" s="119">
        <v>0</v>
      </c>
      <c r="V21" s="119">
        <v>1004.0000000000003</v>
      </c>
    </row>
    <row r="22" spans="2:22" hidden="1" outlineLevel="1">
      <c r="B22" s="116">
        <v>16</v>
      </c>
      <c r="C22" s="117" t="s">
        <v>529</v>
      </c>
      <c r="D22" s="121">
        <f t="shared" si="0"/>
        <v>3000.9999999999995</v>
      </c>
      <c r="E22" s="119">
        <v>83.000000000000028</v>
      </c>
      <c r="F22" s="119">
        <v>62.999999999999986</v>
      </c>
      <c r="G22" s="119">
        <v>14</v>
      </c>
      <c r="H22" s="119">
        <v>14</v>
      </c>
      <c r="I22" s="119">
        <v>270.99999999999994</v>
      </c>
      <c r="J22" s="119">
        <v>115</v>
      </c>
      <c r="K22" s="119">
        <v>104</v>
      </c>
      <c r="L22" s="119">
        <v>63</v>
      </c>
      <c r="M22" s="119">
        <v>110.00000000000001</v>
      </c>
      <c r="N22" s="119">
        <v>688.99999999999955</v>
      </c>
      <c r="O22" s="119">
        <v>121.00000000000003</v>
      </c>
      <c r="P22" s="119">
        <v>128</v>
      </c>
      <c r="Q22" s="119">
        <v>224.00000000000003</v>
      </c>
      <c r="R22" s="119">
        <v>69</v>
      </c>
      <c r="S22" s="119">
        <v>37</v>
      </c>
      <c r="T22" s="119">
        <v>42.999999999999993</v>
      </c>
      <c r="U22" s="119">
        <v>5</v>
      </c>
      <c r="V22" s="119">
        <v>848</v>
      </c>
    </row>
    <row r="23" spans="2:22" hidden="1" outlineLevel="1">
      <c r="B23" s="116">
        <v>17</v>
      </c>
      <c r="C23" s="117" t="s">
        <v>530</v>
      </c>
      <c r="D23" s="121">
        <f t="shared" si="0"/>
        <v>2604</v>
      </c>
      <c r="E23" s="119">
        <v>60.000000000000014</v>
      </c>
      <c r="F23" s="119">
        <v>116</v>
      </c>
      <c r="G23" s="119">
        <v>29.999999999999996</v>
      </c>
      <c r="H23" s="119">
        <v>51.999999999999993</v>
      </c>
      <c r="I23" s="119">
        <v>230.00000000000003</v>
      </c>
      <c r="J23" s="119">
        <v>59.999999999999993</v>
      </c>
      <c r="K23" s="119">
        <v>69.999999999999986</v>
      </c>
      <c r="L23" s="119">
        <v>87.000000000000014</v>
      </c>
      <c r="M23" s="119">
        <v>156.00000000000006</v>
      </c>
      <c r="N23" s="119">
        <v>322</v>
      </c>
      <c r="O23" s="119">
        <v>98.000000000000014</v>
      </c>
      <c r="P23" s="119">
        <v>166.00000000000003</v>
      </c>
      <c r="Q23" s="119">
        <v>168.00000000000003</v>
      </c>
      <c r="R23" s="119">
        <v>73.999999999999986</v>
      </c>
      <c r="S23" s="119">
        <v>89</v>
      </c>
      <c r="T23" s="119">
        <v>37</v>
      </c>
      <c r="U23" s="119">
        <v>323</v>
      </c>
      <c r="V23" s="119">
        <v>466</v>
      </c>
    </row>
    <row r="24" spans="2:22" hidden="1" outlineLevel="1">
      <c r="B24" s="116">
        <v>18</v>
      </c>
      <c r="C24" s="117" t="s">
        <v>531</v>
      </c>
      <c r="D24" s="121">
        <f t="shared" si="0"/>
        <v>879</v>
      </c>
      <c r="E24" s="119">
        <v>52</v>
      </c>
      <c r="F24" s="119">
        <v>14</v>
      </c>
      <c r="G24" s="119">
        <v>10</v>
      </c>
      <c r="H24" s="119">
        <v>14.999999999999996</v>
      </c>
      <c r="I24" s="119">
        <v>72.999999999999986</v>
      </c>
      <c r="J24" s="119">
        <v>6</v>
      </c>
      <c r="K24" s="119">
        <v>81</v>
      </c>
      <c r="L24" s="119">
        <v>14</v>
      </c>
      <c r="M24" s="119">
        <v>30.999999999999996</v>
      </c>
      <c r="N24" s="119">
        <v>93.000000000000014</v>
      </c>
      <c r="O24" s="119">
        <v>44.000000000000028</v>
      </c>
      <c r="P24" s="119">
        <v>29.999999999999996</v>
      </c>
      <c r="Q24" s="119">
        <v>55.000000000000014</v>
      </c>
      <c r="R24" s="119">
        <v>25</v>
      </c>
      <c r="S24" s="119">
        <v>12</v>
      </c>
      <c r="T24" s="119">
        <v>89</v>
      </c>
      <c r="U24" s="119">
        <v>1</v>
      </c>
      <c r="V24" s="119">
        <v>233.99999999999997</v>
      </c>
    </row>
    <row r="25" spans="2:22" hidden="1" outlineLevel="1">
      <c r="B25" s="116">
        <v>19</v>
      </c>
      <c r="C25" s="117" t="s">
        <v>532</v>
      </c>
      <c r="D25" s="121">
        <f t="shared" si="0"/>
        <v>1487</v>
      </c>
      <c r="E25" s="119">
        <v>45</v>
      </c>
      <c r="F25" s="119">
        <v>6</v>
      </c>
      <c r="G25" s="119">
        <v>2</v>
      </c>
      <c r="H25" s="119">
        <v>7</v>
      </c>
      <c r="I25" s="119">
        <v>9</v>
      </c>
      <c r="J25" s="119">
        <v>511</v>
      </c>
      <c r="K25" s="119">
        <v>0</v>
      </c>
      <c r="L25" s="119">
        <v>248</v>
      </c>
      <c r="M25" s="119">
        <v>19</v>
      </c>
      <c r="N25" s="119">
        <v>125</v>
      </c>
      <c r="O25" s="119">
        <v>106</v>
      </c>
      <c r="P25" s="119">
        <v>86.999999999999972</v>
      </c>
      <c r="Q25" s="119">
        <v>111.99999999999997</v>
      </c>
      <c r="R25" s="119">
        <v>6</v>
      </c>
      <c r="S25" s="119">
        <v>2</v>
      </c>
      <c r="T25" s="119">
        <v>6</v>
      </c>
      <c r="U25" s="119">
        <v>0</v>
      </c>
      <c r="V25" s="119">
        <v>195.99999999999997</v>
      </c>
    </row>
    <row r="26" spans="2:22" hidden="1" outlineLevel="1">
      <c r="B26" s="116">
        <v>20</v>
      </c>
      <c r="C26" s="117" t="s">
        <v>533</v>
      </c>
      <c r="D26" s="121">
        <f t="shared" si="0"/>
        <v>4653.0000000000009</v>
      </c>
      <c r="E26" s="119">
        <v>461.00000000000034</v>
      </c>
      <c r="F26" s="119">
        <v>182</v>
      </c>
      <c r="G26" s="119">
        <v>68</v>
      </c>
      <c r="H26" s="119">
        <v>74.999999999999986</v>
      </c>
      <c r="I26" s="119">
        <v>386.99999999999994</v>
      </c>
      <c r="J26" s="119">
        <v>194.00000000000006</v>
      </c>
      <c r="K26" s="119">
        <v>119</v>
      </c>
      <c r="L26" s="119">
        <v>138</v>
      </c>
      <c r="M26" s="119">
        <v>319.00000000000006</v>
      </c>
      <c r="N26" s="119">
        <v>784.00000000000057</v>
      </c>
      <c r="O26" s="119">
        <v>103.99999999999999</v>
      </c>
      <c r="P26" s="119">
        <v>438.99999999999989</v>
      </c>
      <c r="Q26" s="119">
        <v>243.00000000000003</v>
      </c>
      <c r="R26" s="119">
        <v>170</v>
      </c>
      <c r="S26" s="119">
        <v>209.99999999999994</v>
      </c>
      <c r="T26" s="119">
        <v>160.99999999999997</v>
      </c>
      <c r="U26" s="119">
        <v>4</v>
      </c>
      <c r="V26" s="119">
        <v>595</v>
      </c>
    </row>
    <row r="27" spans="2:22" hidden="1" outlineLevel="1">
      <c r="B27" s="116">
        <v>21</v>
      </c>
      <c r="C27" s="117" t="s">
        <v>534</v>
      </c>
      <c r="D27" s="121">
        <f t="shared" si="0"/>
        <v>2023</v>
      </c>
      <c r="E27" s="119">
        <v>120</v>
      </c>
      <c r="F27" s="119">
        <v>62</v>
      </c>
      <c r="G27" s="119">
        <v>17</v>
      </c>
      <c r="H27" s="119">
        <v>10</v>
      </c>
      <c r="I27" s="119">
        <v>130.99999999999997</v>
      </c>
      <c r="J27" s="119">
        <v>152</v>
      </c>
      <c r="K27" s="119">
        <v>98.000000000000014</v>
      </c>
      <c r="L27" s="119">
        <v>70</v>
      </c>
      <c r="M27" s="119">
        <v>131</v>
      </c>
      <c r="N27" s="119">
        <v>162</v>
      </c>
      <c r="O27" s="119">
        <v>83</v>
      </c>
      <c r="P27" s="119">
        <v>151.99999999999994</v>
      </c>
      <c r="Q27" s="119">
        <v>111.99999999999997</v>
      </c>
      <c r="R27" s="119">
        <v>63</v>
      </c>
      <c r="S27" s="119">
        <v>55.999999999999993</v>
      </c>
      <c r="T27" s="119">
        <v>8</v>
      </c>
      <c r="U27" s="119">
        <v>27</v>
      </c>
      <c r="V27" s="119">
        <v>568.99999999999989</v>
      </c>
    </row>
    <row r="28" spans="2:22" hidden="1" outlineLevel="1">
      <c r="B28" s="116">
        <v>22</v>
      </c>
      <c r="C28" s="117" t="s">
        <v>535</v>
      </c>
      <c r="D28" s="121">
        <f t="shared" si="0"/>
        <v>3921.9999999999995</v>
      </c>
      <c r="E28" s="119">
        <v>136.00000000000003</v>
      </c>
      <c r="F28" s="119">
        <v>162</v>
      </c>
      <c r="G28" s="119">
        <v>14</v>
      </c>
      <c r="H28" s="119">
        <v>109</v>
      </c>
      <c r="I28" s="119">
        <v>709.99999999999966</v>
      </c>
      <c r="J28" s="119">
        <v>78.000000000000014</v>
      </c>
      <c r="K28" s="119">
        <v>124</v>
      </c>
      <c r="L28" s="119">
        <v>29.999999999999996</v>
      </c>
      <c r="M28" s="119">
        <v>124.00000000000003</v>
      </c>
      <c r="N28" s="119">
        <v>749.00000000000011</v>
      </c>
      <c r="O28" s="119">
        <v>181.00000000000006</v>
      </c>
      <c r="P28" s="119">
        <v>232.00000000000003</v>
      </c>
      <c r="Q28" s="119">
        <v>303.99999999999994</v>
      </c>
      <c r="R28" s="119">
        <v>50.999999999999993</v>
      </c>
      <c r="S28" s="119">
        <v>65.999999999999986</v>
      </c>
      <c r="T28" s="119">
        <v>47.000000000000014</v>
      </c>
      <c r="U28" s="119">
        <v>4</v>
      </c>
      <c r="V28" s="119">
        <v>801.00000000000011</v>
      </c>
    </row>
    <row r="29" spans="2:22" hidden="1" outlineLevel="1">
      <c r="B29" s="116">
        <v>23</v>
      </c>
      <c r="C29" s="117" t="s">
        <v>536</v>
      </c>
      <c r="D29" s="121">
        <f t="shared" si="0"/>
        <v>6387</v>
      </c>
      <c r="E29" s="119">
        <v>216.00000000000011</v>
      </c>
      <c r="F29" s="119">
        <v>308.99999999999989</v>
      </c>
      <c r="G29" s="119">
        <v>54</v>
      </c>
      <c r="H29" s="119">
        <v>146.99999999999997</v>
      </c>
      <c r="I29" s="119">
        <v>715</v>
      </c>
      <c r="J29" s="119">
        <v>329.00000000000006</v>
      </c>
      <c r="K29" s="119">
        <v>213.99999999999997</v>
      </c>
      <c r="L29" s="119">
        <v>148.99999999999997</v>
      </c>
      <c r="M29" s="119">
        <v>264.99999999999989</v>
      </c>
      <c r="N29" s="119">
        <v>1143.0000000000002</v>
      </c>
      <c r="O29" s="119">
        <v>330.00000000000011</v>
      </c>
      <c r="P29" s="119">
        <v>292</v>
      </c>
      <c r="Q29" s="119">
        <v>315.99999999999994</v>
      </c>
      <c r="R29" s="119">
        <v>141</v>
      </c>
      <c r="S29" s="119">
        <v>118.00000000000001</v>
      </c>
      <c r="T29" s="119">
        <v>148</v>
      </c>
      <c r="U29" s="119">
        <v>13.999999999999996</v>
      </c>
      <c r="V29" s="119">
        <v>1487.0000000000002</v>
      </c>
    </row>
    <row r="30" spans="2:22" hidden="1" outlineLevel="1">
      <c r="B30" s="116">
        <v>24</v>
      </c>
      <c r="C30" s="117" t="s">
        <v>537</v>
      </c>
      <c r="D30" s="121">
        <f t="shared" si="0"/>
        <v>1954.9999999999995</v>
      </c>
      <c r="E30" s="119">
        <v>75.000000000000014</v>
      </c>
      <c r="F30" s="119">
        <v>85</v>
      </c>
      <c r="G30" s="119">
        <v>9</v>
      </c>
      <c r="H30" s="119">
        <v>4</v>
      </c>
      <c r="I30" s="119">
        <v>435.99999999999977</v>
      </c>
      <c r="J30" s="119">
        <v>51.999999999999993</v>
      </c>
      <c r="K30" s="119">
        <v>50</v>
      </c>
      <c r="L30" s="119">
        <v>7</v>
      </c>
      <c r="M30" s="119">
        <v>162.00000000000003</v>
      </c>
      <c r="N30" s="119">
        <v>171.99999999999994</v>
      </c>
      <c r="O30" s="119">
        <v>93.999999999999972</v>
      </c>
      <c r="P30" s="119">
        <v>57.000000000000014</v>
      </c>
      <c r="Q30" s="119">
        <v>53.999999999999993</v>
      </c>
      <c r="R30" s="119">
        <v>40.000000000000007</v>
      </c>
      <c r="S30" s="119">
        <v>70</v>
      </c>
      <c r="T30" s="119">
        <v>67</v>
      </c>
      <c r="U30" s="119">
        <v>0</v>
      </c>
      <c r="V30" s="119">
        <v>520.99999999999989</v>
      </c>
    </row>
    <row r="31" spans="2:22" hidden="1" outlineLevel="1">
      <c r="B31" s="116">
        <v>25</v>
      </c>
      <c r="C31" s="117" t="s">
        <v>538</v>
      </c>
      <c r="D31" s="121">
        <f t="shared" si="0"/>
        <v>18576</v>
      </c>
      <c r="E31" s="119">
        <v>893.99999999999989</v>
      </c>
      <c r="F31" s="119">
        <v>1344.0000000000005</v>
      </c>
      <c r="G31" s="119">
        <v>129.00000000000003</v>
      </c>
      <c r="H31" s="119">
        <v>179.99999999999991</v>
      </c>
      <c r="I31" s="119">
        <v>2227.0000000000005</v>
      </c>
      <c r="J31" s="119">
        <v>1249</v>
      </c>
      <c r="K31" s="119">
        <v>912.00000000000034</v>
      </c>
      <c r="L31" s="119">
        <v>1024.0000000000002</v>
      </c>
      <c r="M31" s="119">
        <v>1590.9999999999998</v>
      </c>
      <c r="N31" s="119">
        <v>3038.9999999999991</v>
      </c>
      <c r="O31" s="119">
        <v>519.99999999999966</v>
      </c>
      <c r="P31" s="119">
        <v>250.00000000000003</v>
      </c>
      <c r="Q31" s="119">
        <v>880</v>
      </c>
      <c r="R31" s="119">
        <v>293</v>
      </c>
      <c r="S31" s="119">
        <v>853.99999999999989</v>
      </c>
      <c r="T31" s="119">
        <v>308.00000000000011</v>
      </c>
      <c r="U31" s="119">
        <v>157.00000000000003</v>
      </c>
      <c r="V31" s="119">
        <v>2724.9999999999995</v>
      </c>
    </row>
    <row r="32" spans="2:22" hidden="1" outlineLevel="1">
      <c r="B32" s="116">
        <v>26</v>
      </c>
      <c r="C32" s="117" t="s">
        <v>539</v>
      </c>
      <c r="D32" s="121">
        <f t="shared" si="0"/>
        <v>1765.0000000000002</v>
      </c>
      <c r="E32" s="119">
        <v>38.000000000000014</v>
      </c>
      <c r="F32" s="119">
        <v>100</v>
      </c>
      <c r="G32" s="119">
        <v>27</v>
      </c>
      <c r="H32" s="119">
        <v>6</v>
      </c>
      <c r="I32" s="119">
        <v>70</v>
      </c>
      <c r="J32" s="119">
        <v>33</v>
      </c>
      <c r="K32" s="119">
        <v>108.99999999999999</v>
      </c>
      <c r="L32" s="119">
        <v>3</v>
      </c>
      <c r="M32" s="119">
        <v>24.999999999999996</v>
      </c>
      <c r="N32" s="119">
        <v>944.00000000000023</v>
      </c>
      <c r="O32" s="119">
        <v>47</v>
      </c>
      <c r="P32" s="119">
        <v>38</v>
      </c>
      <c r="Q32" s="119">
        <v>81</v>
      </c>
      <c r="R32" s="119">
        <v>11</v>
      </c>
      <c r="S32" s="119">
        <v>8</v>
      </c>
      <c r="T32" s="119">
        <v>10</v>
      </c>
      <c r="U32" s="119">
        <v>0</v>
      </c>
      <c r="V32" s="119">
        <v>215.00000000000003</v>
      </c>
    </row>
    <row r="33" spans="2:25" hidden="1" outlineLevel="1">
      <c r="B33" s="116">
        <v>27</v>
      </c>
      <c r="C33" s="117" t="s">
        <v>540</v>
      </c>
      <c r="D33" s="121">
        <f t="shared" si="0"/>
        <v>3045</v>
      </c>
      <c r="E33" s="119">
        <v>76.999999999999986</v>
      </c>
      <c r="F33" s="119">
        <v>74.999999999999986</v>
      </c>
      <c r="G33" s="119">
        <v>16</v>
      </c>
      <c r="H33" s="119">
        <v>20</v>
      </c>
      <c r="I33" s="119">
        <v>715.00000000000011</v>
      </c>
      <c r="J33" s="119">
        <v>78.000000000000014</v>
      </c>
      <c r="K33" s="119">
        <v>143</v>
      </c>
      <c r="L33" s="119">
        <v>57.999999999999993</v>
      </c>
      <c r="M33" s="119">
        <v>283.00000000000006</v>
      </c>
      <c r="N33" s="119">
        <v>759.99999999999977</v>
      </c>
      <c r="O33" s="119">
        <v>109.00000000000001</v>
      </c>
      <c r="P33" s="119">
        <v>122.00000000000001</v>
      </c>
      <c r="Q33" s="119">
        <v>104.00000000000003</v>
      </c>
      <c r="R33" s="119">
        <v>44.999999999999986</v>
      </c>
      <c r="S33" s="119">
        <v>40</v>
      </c>
      <c r="T33" s="119">
        <v>22</v>
      </c>
      <c r="U33" s="119">
        <v>0</v>
      </c>
      <c r="V33" s="119">
        <v>378.00000000000017</v>
      </c>
    </row>
    <row r="34" spans="2:25" hidden="1" outlineLevel="1">
      <c r="B34" s="116">
        <v>28</v>
      </c>
      <c r="C34" s="117" t="s">
        <v>541</v>
      </c>
      <c r="D34" s="121">
        <f t="shared" si="0"/>
        <v>7105.9999999999991</v>
      </c>
      <c r="E34" s="119">
        <v>279.00000000000006</v>
      </c>
      <c r="F34" s="119">
        <v>146.99999999999997</v>
      </c>
      <c r="G34" s="119">
        <v>27</v>
      </c>
      <c r="H34" s="119">
        <v>165</v>
      </c>
      <c r="I34" s="119">
        <v>886.00000000000045</v>
      </c>
      <c r="J34" s="119">
        <v>191.99999999999994</v>
      </c>
      <c r="K34" s="119">
        <v>212</v>
      </c>
      <c r="L34" s="119">
        <v>81.000000000000014</v>
      </c>
      <c r="M34" s="119">
        <v>584</v>
      </c>
      <c r="N34" s="119">
        <v>1484.9999999999998</v>
      </c>
      <c r="O34" s="119">
        <v>280</v>
      </c>
      <c r="P34" s="119">
        <v>190</v>
      </c>
      <c r="Q34" s="119">
        <v>261.00000000000006</v>
      </c>
      <c r="R34" s="119">
        <v>105</v>
      </c>
      <c r="S34" s="119">
        <v>114</v>
      </c>
      <c r="T34" s="119">
        <v>842</v>
      </c>
      <c r="U34" s="119">
        <v>5</v>
      </c>
      <c r="V34" s="119">
        <v>1250.9999999999993</v>
      </c>
    </row>
    <row r="35" spans="2:25" hidden="1" outlineLevel="1">
      <c r="B35" s="116">
        <v>29</v>
      </c>
      <c r="C35" s="117" t="s">
        <v>542</v>
      </c>
      <c r="D35" s="121">
        <f t="shared" si="0"/>
        <v>8158</v>
      </c>
      <c r="E35" s="119">
        <v>523.99999999999977</v>
      </c>
      <c r="F35" s="119">
        <v>494</v>
      </c>
      <c r="G35" s="119">
        <v>157</v>
      </c>
      <c r="H35" s="119">
        <v>145</v>
      </c>
      <c r="I35" s="119">
        <v>743.00000000000011</v>
      </c>
      <c r="J35" s="119">
        <v>193.99999999999994</v>
      </c>
      <c r="K35" s="119">
        <v>441.99999999999994</v>
      </c>
      <c r="L35" s="119">
        <v>208.99999999999997</v>
      </c>
      <c r="M35" s="119">
        <v>384</v>
      </c>
      <c r="N35" s="119">
        <v>2012</v>
      </c>
      <c r="O35" s="119">
        <v>257</v>
      </c>
      <c r="P35" s="119">
        <v>326</v>
      </c>
      <c r="Q35" s="119">
        <v>295.99999999999989</v>
      </c>
      <c r="R35" s="119">
        <v>212.00000000000006</v>
      </c>
      <c r="S35" s="119">
        <v>278</v>
      </c>
      <c r="T35" s="119">
        <v>274.00000000000006</v>
      </c>
      <c r="U35" s="119">
        <v>2</v>
      </c>
      <c r="V35" s="119">
        <v>1209.0000000000002</v>
      </c>
    </row>
    <row r="36" spans="2:25" hidden="1" outlineLevel="1">
      <c r="B36" s="116">
        <v>30</v>
      </c>
      <c r="C36" s="117" t="s">
        <v>543</v>
      </c>
      <c r="D36" s="121">
        <f t="shared" si="0"/>
        <v>3068</v>
      </c>
      <c r="E36" s="119">
        <v>200.99999999999997</v>
      </c>
      <c r="F36" s="119">
        <v>246.99999999999997</v>
      </c>
      <c r="G36" s="119">
        <v>111</v>
      </c>
      <c r="H36" s="119">
        <v>97</v>
      </c>
      <c r="I36" s="119">
        <v>329</v>
      </c>
      <c r="J36" s="119">
        <v>199</v>
      </c>
      <c r="K36" s="119">
        <v>166</v>
      </c>
      <c r="L36" s="119">
        <v>163</v>
      </c>
      <c r="M36" s="119">
        <v>351</v>
      </c>
      <c r="N36" s="119">
        <v>626</v>
      </c>
      <c r="O36" s="119">
        <v>27.000000000000004</v>
      </c>
      <c r="P36" s="119">
        <v>119</v>
      </c>
      <c r="Q36" s="119">
        <v>66.999999999999986</v>
      </c>
      <c r="R36" s="119">
        <v>15</v>
      </c>
      <c r="S36" s="119">
        <v>126</v>
      </c>
      <c r="T36" s="119">
        <v>104</v>
      </c>
      <c r="U36" s="119">
        <v>5</v>
      </c>
      <c r="V36" s="119">
        <v>114.99999999999999</v>
      </c>
    </row>
    <row r="37" spans="2:25" hidden="1" outlineLevel="1">
      <c r="B37" s="116">
        <v>31</v>
      </c>
      <c r="C37" s="117" t="s">
        <v>544</v>
      </c>
      <c r="D37" s="121">
        <f t="shared" si="0"/>
        <v>2026</v>
      </c>
      <c r="E37" s="119">
        <v>128</v>
      </c>
      <c r="F37" s="119">
        <v>52.000000000000014</v>
      </c>
      <c r="G37" s="119">
        <v>15</v>
      </c>
      <c r="H37" s="119">
        <v>101.99999999999999</v>
      </c>
      <c r="I37" s="119">
        <v>145.99999999999994</v>
      </c>
      <c r="J37" s="119">
        <v>108</v>
      </c>
      <c r="K37" s="119">
        <v>96.000000000000014</v>
      </c>
      <c r="L37" s="119">
        <v>37.999999999999993</v>
      </c>
      <c r="M37" s="119">
        <v>135</v>
      </c>
      <c r="N37" s="119">
        <v>270.99999999999994</v>
      </c>
      <c r="O37" s="119">
        <v>85.000000000000014</v>
      </c>
      <c r="P37" s="119">
        <v>74</v>
      </c>
      <c r="Q37" s="119">
        <v>105</v>
      </c>
      <c r="R37" s="119">
        <v>76.000000000000043</v>
      </c>
      <c r="S37" s="119">
        <v>35</v>
      </c>
      <c r="T37" s="119">
        <v>67.999999999999986</v>
      </c>
      <c r="U37" s="119">
        <v>2</v>
      </c>
      <c r="V37" s="119">
        <v>490.00000000000011</v>
      </c>
    </row>
    <row r="38" spans="2:25" hidden="1" outlineLevel="1">
      <c r="B38" s="116">
        <v>32</v>
      </c>
      <c r="C38" s="117" t="s">
        <v>545</v>
      </c>
      <c r="D38" s="121">
        <f t="shared" si="0"/>
        <v>1716</v>
      </c>
      <c r="E38" s="119">
        <v>145</v>
      </c>
      <c r="F38" s="119">
        <v>35.000000000000007</v>
      </c>
      <c r="G38" s="119">
        <v>24.000000000000004</v>
      </c>
      <c r="H38" s="119">
        <v>37</v>
      </c>
      <c r="I38" s="119">
        <v>292</v>
      </c>
      <c r="J38" s="119">
        <v>16</v>
      </c>
      <c r="K38" s="119">
        <v>81</v>
      </c>
      <c r="L38" s="119">
        <v>17</v>
      </c>
      <c r="M38" s="119">
        <v>83.999999999999972</v>
      </c>
      <c r="N38" s="119">
        <v>248.00000000000003</v>
      </c>
      <c r="O38" s="119">
        <v>75</v>
      </c>
      <c r="P38" s="119">
        <v>48.999999999999993</v>
      </c>
      <c r="Q38" s="119">
        <v>82.000000000000028</v>
      </c>
      <c r="R38" s="119">
        <v>86</v>
      </c>
      <c r="S38" s="119">
        <v>51.999999999999993</v>
      </c>
      <c r="T38" s="119">
        <v>22</v>
      </c>
      <c r="U38" s="119">
        <v>0</v>
      </c>
      <c r="V38" s="119">
        <v>371</v>
      </c>
    </row>
    <row r="39" spans="2:25" hidden="1" outlineLevel="1">
      <c r="B39" s="116">
        <v>33</v>
      </c>
      <c r="C39" s="117" t="s">
        <v>546</v>
      </c>
      <c r="D39" s="121">
        <f t="shared" si="0"/>
        <v>4288.9999999999991</v>
      </c>
      <c r="E39" s="119">
        <v>166</v>
      </c>
      <c r="F39" s="119">
        <v>124</v>
      </c>
      <c r="G39" s="119">
        <v>49.999999999999993</v>
      </c>
      <c r="H39" s="119">
        <v>91.000000000000028</v>
      </c>
      <c r="I39" s="119">
        <v>366.00000000000023</v>
      </c>
      <c r="J39" s="119">
        <v>473.99999999999989</v>
      </c>
      <c r="K39" s="119">
        <v>144</v>
      </c>
      <c r="L39" s="119">
        <v>123</v>
      </c>
      <c r="M39" s="119">
        <v>166</v>
      </c>
      <c r="N39" s="119">
        <v>964.99999999999943</v>
      </c>
      <c r="O39" s="119">
        <v>117.00000000000001</v>
      </c>
      <c r="P39" s="119">
        <v>160.00000000000003</v>
      </c>
      <c r="Q39" s="119">
        <v>217.00000000000003</v>
      </c>
      <c r="R39" s="119">
        <v>169.99999999999991</v>
      </c>
      <c r="S39" s="119">
        <v>74.000000000000014</v>
      </c>
      <c r="T39" s="119">
        <v>96.999999999999986</v>
      </c>
      <c r="U39" s="119">
        <v>5</v>
      </c>
      <c r="V39" s="119">
        <v>779.99999999999989</v>
      </c>
    </row>
    <row r="40" spans="2:25" ht="21.75" customHeight="1" collapsed="1">
      <c r="B40" s="7" t="s">
        <v>2</v>
      </c>
      <c r="C40" s="8" t="s">
        <v>28</v>
      </c>
      <c r="D40" s="37">
        <f t="shared" si="0"/>
        <v>1696</v>
      </c>
      <c r="E40" s="38">
        <v>41</v>
      </c>
      <c r="F40" s="38">
        <v>26.999999999999996</v>
      </c>
      <c r="G40" s="38">
        <v>13</v>
      </c>
      <c r="H40" s="38">
        <v>25.000000000000007</v>
      </c>
      <c r="I40" s="38">
        <v>81</v>
      </c>
      <c r="J40" s="38">
        <v>232.00000000000009</v>
      </c>
      <c r="K40" s="38">
        <v>46.000000000000014</v>
      </c>
      <c r="L40" s="38">
        <v>14.999999999999998</v>
      </c>
      <c r="M40" s="38">
        <v>17</v>
      </c>
      <c r="N40" s="38">
        <v>213.99999999999997</v>
      </c>
      <c r="O40" s="38">
        <v>170.00000000000003</v>
      </c>
      <c r="P40" s="38">
        <v>136.00000000000003</v>
      </c>
      <c r="Q40" s="38">
        <v>230.99999999999991</v>
      </c>
      <c r="R40" s="38">
        <v>18</v>
      </c>
      <c r="S40" s="38">
        <v>21</v>
      </c>
      <c r="T40" s="38">
        <v>64</v>
      </c>
      <c r="U40" s="38">
        <v>2</v>
      </c>
      <c r="V40" s="38">
        <v>342.99999999999994</v>
      </c>
      <c r="W40" s="22"/>
      <c r="Y40" s="38"/>
    </row>
    <row r="41" spans="2:25" ht="21.75" customHeight="1">
      <c r="B41" s="7" t="s">
        <v>3</v>
      </c>
      <c r="C41" s="8" t="s">
        <v>27</v>
      </c>
      <c r="D41" s="37">
        <f t="shared" si="0"/>
        <v>13172</v>
      </c>
      <c r="E41" s="38">
        <v>171</v>
      </c>
      <c r="F41" s="38">
        <v>176.00000000000003</v>
      </c>
      <c r="G41" s="38">
        <v>301</v>
      </c>
      <c r="H41" s="38">
        <v>222.00000000000009</v>
      </c>
      <c r="I41" s="38">
        <v>1019.0000000000011</v>
      </c>
      <c r="J41" s="38">
        <v>1988.9999999999998</v>
      </c>
      <c r="K41" s="38">
        <v>457.00000000000023</v>
      </c>
      <c r="L41" s="38">
        <v>108.00000000000003</v>
      </c>
      <c r="M41" s="38">
        <v>590.99999999999989</v>
      </c>
      <c r="N41" s="38">
        <v>2976</v>
      </c>
      <c r="O41" s="38">
        <v>545.99999999999966</v>
      </c>
      <c r="P41" s="38">
        <v>521.00000000000023</v>
      </c>
      <c r="Q41" s="38">
        <v>626</v>
      </c>
      <c r="R41" s="38">
        <v>191.00000000000006</v>
      </c>
      <c r="S41" s="38">
        <v>65.000000000000014</v>
      </c>
      <c r="T41" s="38">
        <v>214.99999999999997</v>
      </c>
      <c r="U41" s="38">
        <v>9</v>
      </c>
      <c r="V41" s="38">
        <v>2988.9999999999995</v>
      </c>
      <c r="W41" s="22"/>
      <c r="Y41" s="38"/>
    </row>
    <row r="42" spans="2:25" ht="21.75" customHeight="1">
      <c r="B42" s="7" t="s">
        <v>4</v>
      </c>
      <c r="C42" s="8" t="s">
        <v>23</v>
      </c>
      <c r="D42" s="37">
        <f t="shared" si="0"/>
        <v>119116.99999999997</v>
      </c>
      <c r="E42" s="38">
        <v>4491.9999999999973</v>
      </c>
      <c r="F42" s="38">
        <v>6602.0000000000009</v>
      </c>
      <c r="G42" s="38">
        <v>1672.9999999999998</v>
      </c>
      <c r="H42" s="38">
        <v>2983.9999999999973</v>
      </c>
      <c r="I42" s="38">
        <v>8312.0000000000109</v>
      </c>
      <c r="J42" s="38">
        <v>13864</v>
      </c>
      <c r="K42" s="38">
        <v>3376.9999999999973</v>
      </c>
      <c r="L42" s="38">
        <v>8333.0000000000055</v>
      </c>
      <c r="M42" s="38">
        <v>10364.000000000002</v>
      </c>
      <c r="N42" s="38">
        <v>18144.000000000007</v>
      </c>
      <c r="O42" s="38">
        <v>2871.9999999999991</v>
      </c>
      <c r="P42" s="38">
        <v>4961.9999999999982</v>
      </c>
      <c r="Q42" s="38">
        <v>3114.9999999999968</v>
      </c>
      <c r="R42" s="38">
        <v>3191.9999999999995</v>
      </c>
      <c r="S42" s="38">
        <v>4917.0000000000018</v>
      </c>
      <c r="T42" s="38">
        <v>2740.0000000000023</v>
      </c>
      <c r="U42" s="38">
        <v>996</v>
      </c>
      <c r="V42" s="38">
        <v>18177.999999999945</v>
      </c>
      <c r="W42" s="22"/>
      <c r="Y42" s="38"/>
    </row>
    <row r="43" spans="2:25" ht="21.75" customHeight="1">
      <c r="B43" s="7" t="s">
        <v>5</v>
      </c>
      <c r="C43" s="9" t="s">
        <v>162</v>
      </c>
      <c r="D43" s="37">
        <f t="shared" si="0"/>
        <v>284524.99999999988</v>
      </c>
      <c r="E43" s="38">
        <v>4713.9999999999955</v>
      </c>
      <c r="F43" s="38">
        <v>13029.000000000027</v>
      </c>
      <c r="G43" s="38">
        <v>2875</v>
      </c>
      <c r="H43" s="38">
        <v>15021.999999999975</v>
      </c>
      <c r="I43" s="38">
        <v>26000.999999999964</v>
      </c>
      <c r="J43" s="38">
        <v>3735.0000000000023</v>
      </c>
      <c r="K43" s="38">
        <v>17138.000000000044</v>
      </c>
      <c r="L43" s="38">
        <v>12601.999999999985</v>
      </c>
      <c r="M43" s="38">
        <v>14472</v>
      </c>
      <c r="N43" s="38">
        <v>41383.999999999905</v>
      </c>
      <c r="O43" s="38">
        <v>21232.99999999996</v>
      </c>
      <c r="P43" s="38">
        <v>16912.999999999964</v>
      </c>
      <c r="Q43" s="38">
        <v>19388.000000000069</v>
      </c>
      <c r="R43" s="38">
        <v>3917.0000000000018</v>
      </c>
      <c r="S43" s="38">
        <v>17433.999999999978</v>
      </c>
      <c r="T43" s="38">
        <v>19853.000000000044</v>
      </c>
      <c r="U43" s="38">
        <v>445.99999999999989</v>
      </c>
      <c r="V43" s="38">
        <v>34369.000000000015</v>
      </c>
      <c r="W43" s="22"/>
      <c r="Y43" s="38"/>
    </row>
    <row r="44" spans="2:25" ht="21.75" customHeight="1">
      <c r="B44" s="7" t="s">
        <v>6</v>
      </c>
      <c r="C44" s="9" t="s">
        <v>24</v>
      </c>
      <c r="D44" s="37">
        <f t="shared" si="0"/>
        <v>39242.999999999993</v>
      </c>
      <c r="E44" s="38">
        <v>430.00000000000006</v>
      </c>
      <c r="F44" s="38">
        <v>948.00000000000034</v>
      </c>
      <c r="G44" s="38">
        <v>279.00000000000006</v>
      </c>
      <c r="H44" s="38">
        <v>545.00000000000011</v>
      </c>
      <c r="I44" s="38">
        <v>1684</v>
      </c>
      <c r="J44" s="38">
        <v>1016.0000000000009</v>
      </c>
      <c r="K44" s="38">
        <v>1240.0000000000009</v>
      </c>
      <c r="L44" s="38">
        <v>361.00000000000017</v>
      </c>
      <c r="M44" s="38">
        <v>923</v>
      </c>
      <c r="N44" s="38">
        <v>9008.9999999999982</v>
      </c>
      <c r="O44" s="38">
        <v>1721.0000000000005</v>
      </c>
      <c r="P44" s="38">
        <v>1070.9999999999993</v>
      </c>
      <c r="Q44" s="38">
        <v>1446.9999999999998</v>
      </c>
      <c r="R44" s="38">
        <v>995.99999999999989</v>
      </c>
      <c r="S44" s="38">
        <v>573.00000000000011</v>
      </c>
      <c r="T44" s="38">
        <v>1569.9999999999991</v>
      </c>
      <c r="U44" s="38">
        <v>28.999999999999996</v>
      </c>
      <c r="V44" s="38">
        <v>15400.999999999995</v>
      </c>
      <c r="W44" s="22"/>
      <c r="Y44" s="38"/>
    </row>
    <row r="45" spans="2:25" ht="21.75" customHeight="1">
      <c r="B45" s="7" t="s">
        <v>7</v>
      </c>
      <c r="C45" s="9" t="s">
        <v>31</v>
      </c>
      <c r="D45" s="37">
        <f t="shared" si="0"/>
        <v>65818.999999999971</v>
      </c>
      <c r="E45" s="38">
        <v>3427.0000000000014</v>
      </c>
      <c r="F45" s="38">
        <v>3042.0000000000023</v>
      </c>
      <c r="G45" s="38">
        <v>2783.0000000000014</v>
      </c>
      <c r="H45" s="38">
        <v>1726</v>
      </c>
      <c r="I45" s="38">
        <v>1677</v>
      </c>
      <c r="J45" s="38">
        <v>97.000000000000028</v>
      </c>
      <c r="K45" s="38">
        <v>1689.0000000000023</v>
      </c>
      <c r="L45" s="38">
        <v>1363</v>
      </c>
      <c r="M45" s="38">
        <v>6678.0000000000055</v>
      </c>
      <c r="N45" s="38">
        <v>6639.9999999999945</v>
      </c>
      <c r="O45" s="38">
        <v>2293.9999999999986</v>
      </c>
      <c r="P45" s="38">
        <v>3728.999999999995</v>
      </c>
      <c r="Q45" s="38">
        <v>3375.0000000000014</v>
      </c>
      <c r="R45" s="38">
        <v>3345.9999999999982</v>
      </c>
      <c r="S45" s="38">
        <v>3343.9999999999995</v>
      </c>
      <c r="T45" s="38">
        <v>4932.0000000000018</v>
      </c>
      <c r="U45" s="38">
        <v>1634</v>
      </c>
      <c r="V45" s="38">
        <v>14042.999999999978</v>
      </c>
      <c r="W45" s="22"/>
      <c r="Y45" s="38"/>
    </row>
    <row r="46" spans="2:25" ht="21.75" customHeight="1">
      <c r="B46" s="7" t="s">
        <v>8</v>
      </c>
      <c r="C46" s="9" t="s">
        <v>456</v>
      </c>
      <c r="D46" s="37">
        <f t="shared" si="0"/>
        <v>9311.9999999999982</v>
      </c>
      <c r="E46" s="38">
        <v>406.00000000000011</v>
      </c>
      <c r="F46" s="38">
        <v>390.00000000000017</v>
      </c>
      <c r="G46" s="38">
        <v>373.00000000000023</v>
      </c>
      <c r="H46" s="38">
        <v>409.00000000000011</v>
      </c>
      <c r="I46" s="38">
        <v>74</v>
      </c>
      <c r="J46" s="38">
        <v>65.000000000000014</v>
      </c>
      <c r="K46" s="38">
        <v>710.99999999999955</v>
      </c>
      <c r="L46" s="38">
        <v>375.00000000000023</v>
      </c>
      <c r="M46" s="38">
        <v>404.99999999999994</v>
      </c>
      <c r="N46" s="38">
        <v>1789.9999999999993</v>
      </c>
      <c r="O46" s="38">
        <v>385.99999999999989</v>
      </c>
      <c r="P46" s="38">
        <v>520.00000000000011</v>
      </c>
      <c r="Q46" s="38">
        <v>684.00000000000011</v>
      </c>
      <c r="R46" s="38">
        <v>446.00000000000034</v>
      </c>
      <c r="S46" s="38">
        <v>427</v>
      </c>
      <c r="T46" s="38">
        <v>455.00000000000028</v>
      </c>
      <c r="U46" s="38">
        <v>8</v>
      </c>
      <c r="V46" s="38">
        <v>1387.9999999999995</v>
      </c>
      <c r="W46" s="22"/>
      <c r="Y46" s="38"/>
    </row>
    <row r="47" spans="2:25" ht="21.75" customHeight="1">
      <c r="B47" s="7" t="s">
        <v>9</v>
      </c>
      <c r="C47" s="9" t="s">
        <v>29</v>
      </c>
      <c r="D47" s="37">
        <f t="shared" si="0"/>
        <v>16585.000000000004</v>
      </c>
      <c r="E47" s="38">
        <v>70</v>
      </c>
      <c r="F47" s="38">
        <v>101.00000000000001</v>
      </c>
      <c r="G47" s="38">
        <v>58</v>
      </c>
      <c r="H47" s="38">
        <v>10949.000000000005</v>
      </c>
      <c r="I47" s="38">
        <v>36</v>
      </c>
      <c r="J47" s="38">
        <v>23.000000000000004</v>
      </c>
      <c r="K47" s="38">
        <v>168.00000000000003</v>
      </c>
      <c r="L47" s="38">
        <v>30.000000000000014</v>
      </c>
      <c r="M47" s="38">
        <v>87.999999999999986</v>
      </c>
      <c r="N47" s="38">
        <v>858</v>
      </c>
      <c r="O47" s="38">
        <v>284.99999999999994</v>
      </c>
      <c r="P47" s="38">
        <v>219.00000000000003</v>
      </c>
      <c r="Q47" s="38">
        <v>394.99999999999994</v>
      </c>
      <c r="R47" s="38">
        <v>147.00000000000003</v>
      </c>
      <c r="S47" s="38">
        <v>112.00000000000006</v>
      </c>
      <c r="T47" s="38">
        <v>1909.0000000000007</v>
      </c>
      <c r="U47" s="38">
        <v>110</v>
      </c>
      <c r="V47" s="38">
        <v>1026.9999999999995</v>
      </c>
      <c r="W47" s="22"/>
      <c r="Y47" s="38"/>
    </row>
    <row r="48" spans="2:25" ht="21.75" customHeight="1">
      <c r="B48" s="7" t="s">
        <v>10</v>
      </c>
      <c r="C48" s="9" t="s">
        <v>30</v>
      </c>
      <c r="D48" s="37">
        <f t="shared" si="0"/>
        <v>3133</v>
      </c>
      <c r="E48" s="38">
        <v>98</v>
      </c>
      <c r="F48" s="38">
        <v>120.00000000000006</v>
      </c>
      <c r="G48" s="38">
        <v>86</v>
      </c>
      <c r="H48" s="38">
        <v>101.00000000000006</v>
      </c>
      <c r="I48" s="38">
        <v>45.000000000000007</v>
      </c>
      <c r="J48" s="38">
        <v>48</v>
      </c>
      <c r="K48" s="38">
        <v>154</v>
      </c>
      <c r="L48" s="38">
        <v>95.000000000000043</v>
      </c>
      <c r="M48" s="38">
        <v>135.99999999999997</v>
      </c>
      <c r="N48" s="38">
        <v>340</v>
      </c>
      <c r="O48" s="38">
        <v>198.99999999999997</v>
      </c>
      <c r="P48" s="38">
        <v>136.99999999999997</v>
      </c>
      <c r="Q48" s="38">
        <v>239.99999999999997</v>
      </c>
      <c r="R48" s="38">
        <v>177.00000000000009</v>
      </c>
      <c r="S48" s="38">
        <v>128.99999999999997</v>
      </c>
      <c r="T48" s="38">
        <v>132.99999999999997</v>
      </c>
      <c r="U48" s="38">
        <v>5</v>
      </c>
      <c r="V48" s="38">
        <v>890.00000000000023</v>
      </c>
      <c r="W48" s="22"/>
      <c r="Y48" s="38"/>
    </row>
    <row r="49" spans="2:25" ht="21.75" customHeight="1">
      <c r="B49" s="7" t="s">
        <v>11</v>
      </c>
      <c r="C49" s="9" t="s">
        <v>32</v>
      </c>
      <c r="D49" s="37">
        <f t="shared" si="0"/>
        <v>24275</v>
      </c>
      <c r="E49" s="38">
        <v>719.99999999999977</v>
      </c>
      <c r="F49" s="38">
        <v>766.99999999999977</v>
      </c>
      <c r="G49" s="38">
        <v>471.00000000000011</v>
      </c>
      <c r="H49" s="38">
        <v>603.00000000000011</v>
      </c>
      <c r="I49" s="38">
        <v>857.00000000000057</v>
      </c>
      <c r="J49" s="38">
        <v>1204.9999999999995</v>
      </c>
      <c r="K49" s="38">
        <v>1039.0000000000011</v>
      </c>
      <c r="L49" s="38">
        <v>613.00000000000057</v>
      </c>
      <c r="M49" s="38">
        <v>980.00000000000091</v>
      </c>
      <c r="N49" s="38">
        <v>3313.0000000000041</v>
      </c>
      <c r="O49" s="38">
        <v>1287.0000000000009</v>
      </c>
      <c r="P49" s="38">
        <v>700.00000000000034</v>
      </c>
      <c r="Q49" s="38">
        <v>1653.9999999999993</v>
      </c>
      <c r="R49" s="38">
        <v>891</v>
      </c>
      <c r="S49" s="38">
        <v>823.99999999999943</v>
      </c>
      <c r="T49" s="38">
        <v>827.99999999999989</v>
      </c>
      <c r="U49" s="38">
        <v>47</v>
      </c>
      <c r="V49" s="38">
        <v>7475.9999999999936</v>
      </c>
      <c r="W49" s="22"/>
      <c r="Y49" s="38"/>
    </row>
    <row r="50" spans="2:25" ht="21.75" customHeight="1">
      <c r="B50" s="7" t="s">
        <v>12</v>
      </c>
      <c r="C50" s="9" t="s">
        <v>457</v>
      </c>
      <c r="D50" s="37">
        <f t="shared" si="0"/>
        <v>76132.000000000015</v>
      </c>
      <c r="E50" s="38">
        <v>3259.0000000000005</v>
      </c>
      <c r="F50" s="38">
        <v>3115.9999999999991</v>
      </c>
      <c r="G50" s="38">
        <v>2996.9999999999986</v>
      </c>
      <c r="H50" s="38">
        <v>2711.9999999999995</v>
      </c>
      <c r="I50" s="38">
        <v>3530</v>
      </c>
      <c r="J50" s="38">
        <v>2456.0000000000005</v>
      </c>
      <c r="K50" s="38">
        <v>2345.0000000000014</v>
      </c>
      <c r="L50" s="38">
        <v>1612</v>
      </c>
      <c r="M50" s="38">
        <v>3546.9999999999964</v>
      </c>
      <c r="N50" s="38">
        <v>13460.000000000011</v>
      </c>
      <c r="O50" s="38">
        <v>2409.9999999999991</v>
      </c>
      <c r="P50" s="38">
        <v>2357.0000000000005</v>
      </c>
      <c r="Q50" s="38">
        <v>2058</v>
      </c>
      <c r="R50" s="38">
        <v>2389</v>
      </c>
      <c r="S50" s="38">
        <v>2635.9999999999986</v>
      </c>
      <c r="T50" s="38">
        <v>4435.0000000000027</v>
      </c>
      <c r="U50" s="38">
        <v>7926.0000000000027</v>
      </c>
      <c r="V50" s="38">
        <v>12887.000000000005</v>
      </c>
      <c r="W50" s="22"/>
      <c r="Y50" s="38"/>
    </row>
    <row r="51" spans="2:25" ht="21.75" customHeight="1">
      <c r="B51" s="7" t="s">
        <v>13</v>
      </c>
      <c r="C51" s="9" t="s">
        <v>33</v>
      </c>
      <c r="D51" s="37">
        <f t="shared" si="0"/>
        <v>917.00000000000023</v>
      </c>
      <c r="E51" s="38">
        <v>38</v>
      </c>
      <c r="F51" s="38">
        <v>30.999999999999996</v>
      </c>
      <c r="G51" s="38">
        <v>30.999999999999996</v>
      </c>
      <c r="H51" s="38">
        <v>36</v>
      </c>
      <c r="I51" s="38">
        <v>33</v>
      </c>
      <c r="J51" s="38">
        <v>21</v>
      </c>
      <c r="K51" s="38">
        <v>41</v>
      </c>
      <c r="L51" s="38">
        <v>33.999999999999993</v>
      </c>
      <c r="M51" s="38">
        <v>45.999999999999986</v>
      </c>
      <c r="N51" s="38">
        <v>69</v>
      </c>
      <c r="O51" s="38">
        <v>59.000000000000021</v>
      </c>
      <c r="P51" s="38">
        <v>19</v>
      </c>
      <c r="Q51" s="38">
        <v>83</v>
      </c>
      <c r="R51" s="38">
        <v>42.000000000000021</v>
      </c>
      <c r="S51" s="38">
        <v>35</v>
      </c>
      <c r="T51" s="38">
        <v>31.000000000000004</v>
      </c>
      <c r="U51" s="38">
        <v>1</v>
      </c>
      <c r="V51" s="38">
        <v>267.00000000000017</v>
      </c>
      <c r="W51" s="22"/>
      <c r="Y51" s="38"/>
    </row>
    <row r="52" spans="2:25" ht="21.75" customHeight="1">
      <c r="B52" s="7" t="s">
        <v>14</v>
      </c>
      <c r="C52" s="9" t="s">
        <v>25</v>
      </c>
      <c r="D52" s="37">
        <f t="shared" si="0"/>
        <v>3931.0000000000009</v>
      </c>
      <c r="E52" s="38">
        <v>82.000000000000014</v>
      </c>
      <c r="F52" s="38">
        <v>111.99999999999999</v>
      </c>
      <c r="G52" s="38">
        <v>77.000000000000014</v>
      </c>
      <c r="H52" s="38">
        <v>102</v>
      </c>
      <c r="I52" s="38">
        <v>30.999999999999996</v>
      </c>
      <c r="J52" s="38">
        <v>44.000000000000007</v>
      </c>
      <c r="K52" s="38">
        <v>205.00000000000003</v>
      </c>
      <c r="L52" s="38">
        <v>67</v>
      </c>
      <c r="M52" s="38">
        <v>104.00000000000001</v>
      </c>
      <c r="N52" s="38">
        <v>389.99999999999994</v>
      </c>
      <c r="O52" s="38">
        <v>346.99999999999977</v>
      </c>
      <c r="P52" s="38">
        <v>261.00000000000006</v>
      </c>
      <c r="Q52" s="38">
        <v>332.99999999999994</v>
      </c>
      <c r="R52" s="38">
        <v>180.00000000000003</v>
      </c>
      <c r="S52" s="38">
        <v>123</v>
      </c>
      <c r="T52" s="38">
        <v>157.00000000000006</v>
      </c>
      <c r="U52" s="38">
        <v>19</v>
      </c>
      <c r="V52" s="38">
        <v>1297.0000000000011</v>
      </c>
      <c r="W52" s="22"/>
      <c r="Y52" s="38"/>
    </row>
    <row r="53" spans="2:25" ht="21.75" customHeight="1">
      <c r="B53" s="7" t="s">
        <v>15</v>
      </c>
      <c r="C53" s="9" t="s">
        <v>34</v>
      </c>
      <c r="D53" s="37">
        <f t="shared" si="0"/>
        <v>45357.999999999971</v>
      </c>
      <c r="E53" s="38">
        <v>863.00000000000045</v>
      </c>
      <c r="F53" s="38">
        <v>1716.9999999999998</v>
      </c>
      <c r="G53" s="38">
        <v>2721.0000000000009</v>
      </c>
      <c r="H53" s="38">
        <v>1195.0000000000005</v>
      </c>
      <c r="I53" s="38">
        <v>294.99999999999994</v>
      </c>
      <c r="J53" s="38">
        <v>73.000000000000014</v>
      </c>
      <c r="K53" s="38">
        <v>1390.0000000000005</v>
      </c>
      <c r="L53" s="38">
        <v>534.00000000000011</v>
      </c>
      <c r="M53" s="38">
        <v>786.99999999999943</v>
      </c>
      <c r="N53" s="38">
        <v>8863.9999999999927</v>
      </c>
      <c r="O53" s="38">
        <v>1448.9999999999998</v>
      </c>
      <c r="P53" s="38">
        <v>8254.9999999999891</v>
      </c>
      <c r="Q53" s="38">
        <v>1854.9999999999998</v>
      </c>
      <c r="R53" s="38">
        <v>806.00000000000034</v>
      </c>
      <c r="S53" s="38">
        <v>715.99999999999955</v>
      </c>
      <c r="T53" s="38">
        <v>5599.9999999999982</v>
      </c>
      <c r="U53" s="38">
        <v>98</v>
      </c>
      <c r="V53" s="38">
        <v>8139.9999999999891</v>
      </c>
      <c r="W53" s="22"/>
      <c r="Y53" s="38"/>
    </row>
    <row r="54" spans="2:25" ht="21.75" customHeight="1">
      <c r="B54" s="7" t="s">
        <v>16</v>
      </c>
      <c r="C54" s="9" t="s">
        <v>35</v>
      </c>
      <c r="D54" s="37">
        <f t="shared" si="0"/>
        <v>3473</v>
      </c>
      <c r="E54" s="38">
        <v>83</v>
      </c>
      <c r="F54" s="38">
        <v>89</v>
      </c>
      <c r="G54" s="38">
        <v>76</v>
      </c>
      <c r="H54" s="38">
        <v>135</v>
      </c>
      <c r="I54" s="38">
        <v>39</v>
      </c>
      <c r="J54" s="38">
        <v>23.999999999999996</v>
      </c>
      <c r="K54" s="38">
        <v>128.00000000000006</v>
      </c>
      <c r="L54" s="38">
        <v>85.999999999999986</v>
      </c>
      <c r="M54" s="38">
        <v>109.00000000000001</v>
      </c>
      <c r="N54" s="38">
        <v>565.00000000000023</v>
      </c>
      <c r="O54" s="38">
        <v>212.00000000000011</v>
      </c>
      <c r="P54" s="38">
        <v>403.00000000000006</v>
      </c>
      <c r="Q54" s="38">
        <v>263.00000000000006</v>
      </c>
      <c r="R54" s="38">
        <v>221.99999999999997</v>
      </c>
      <c r="S54" s="38">
        <v>107</v>
      </c>
      <c r="T54" s="38">
        <v>308</v>
      </c>
      <c r="U54" s="38">
        <v>2</v>
      </c>
      <c r="V54" s="38">
        <v>621.99999999999977</v>
      </c>
      <c r="W54" s="22"/>
      <c r="Y54" s="38"/>
    </row>
    <row r="55" spans="2:25" ht="21.75" customHeight="1">
      <c r="B55" s="7" t="s">
        <v>17</v>
      </c>
      <c r="C55" s="9" t="s">
        <v>36</v>
      </c>
      <c r="D55" s="37">
        <f t="shared" si="0"/>
        <v>6010.9999999999982</v>
      </c>
      <c r="E55" s="38">
        <v>159.00000000000003</v>
      </c>
      <c r="F55" s="38">
        <v>159.99999999999997</v>
      </c>
      <c r="G55" s="38">
        <v>132.00000000000003</v>
      </c>
      <c r="H55" s="38">
        <v>177.99999999999991</v>
      </c>
      <c r="I55" s="38">
        <v>83.999999999999972</v>
      </c>
      <c r="J55" s="38">
        <v>14</v>
      </c>
      <c r="K55" s="38">
        <v>215.99999999999994</v>
      </c>
      <c r="L55" s="38">
        <v>137.00000000000003</v>
      </c>
      <c r="M55" s="38">
        <v>195.99999999999983</v>
      </c>
      <c r="N55" s="38">
        <v>680.00000000000023</v>
      </c>
      <c r="O55" s="38">
        <v>283</v>
      </c>
      <c r="P55" s="38">
        <v>225.00000000000017</v>
      </c>
      <c r="Q55" s="38">
        <v>449</v>
      </c>
      <c r="R55" s="38">
        <v>285</v>
      </c>
      <c r="S55" s="38">
        <v>183.99999999999989</v>
      </c>
      <c r="T55" s="38">
        <v>199.99999999999986</v>
      </c>
      <c r="U55" s="38">
        <v>15.000000000000002</v>
      </c>
      <c r="V55" s="38">
        <v>2413.9999999999986</v>
      </c>
      <c r="W55" s="22"/>
      <c r="Y55" s="38"/>
    </row>
    <row r="56" spans="2:25" ht="21.75" customHeight="1">
      <c r="B56" s="7" t="s">
        <v>18</v>
      </c>
      <c r="C56" s="9" t="s">
        <v>161</v>
      </c>
      <c r="D56" s="37">
        <f t="shared" si="0"/>
        <v>10</v>
      </c>
      <c r="E56" s="38">
        <v>0</v>
      </c>
      <c r="F56" s="38">
        <v>0</v>
      </c>
      <c r="G56" s="38">
        <v>0</v>
      </c>
      <c r="H56" s="38">
        <v>0</v>
      </c>
      <c r="I56" s="38">
        <v>0</v>
      </c>
      <c r="J56" s="38">
        <v>0</v>
      </c>
      <c r="K56" s="38">
        <v>0</v>
      </c>
      <c r="L56" s="38">
        <v>0</v>
      </c>
      <c r="M56" s="38">
        <v>0</v>
      </c>
      <c r="N56" s="38">
        <v>4</v>
      </c>
      <c r="O56" s="38">
        <v>0</v>
      </c>
      <c r="P56" s="38">
        <v>0</v>
      </c>
      <c r="Q56" s="38">
        <v>0</v>
      </c>
      <c r="R56" s="38">
        <v>3</v>
      </c>
      <c r="S56" s="38">
        <v>0</v>
      </c>
      <c r="T56" s="38">
        <v>3</v>
      </c>
      <c r="U56" s="38">
        <v>0</v>
      </c>
      <c r="V56" s="38">
        <v>0</v>
      </c>
      <c r="W56" s="22"/>
      <c r="Y56" s="22"/>
    </row>
    <row r="57" spans="2:25" ht="3.75" customHeight="1">
      <c r="B57" s="12"/>
      <c r="C57" s="13"/>
      <c r="D57" s="19"/>
      <c r="E57" s="19"/>
      <c r="F57" s="19"/>
      <c r="G57" s="19"/>
      <c r="H57" s="19"/>
      <c r="I57" s="19"/>
      <c r="J57" s="19"/>
      <c r="K57" s="19"/>
      <c r="L57" s="17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8"/>
    </row>
    <row r="58" spans="2:25" ht="5.25" customHeight="1">
      <c r="C58" s="1"/>
    </row>
    <row r="59" spans="2:25">
      <c r="D59" s="22"/>
    </row>
  </sheetData>
  <mergeCells count="5">
    <mergeCell ref="B3:V3"/>
    <mergeCell ref="B5:V5"/>
    <mergeCell ref="B6:V6"/>
    <mergeCell ref="D8:V8"/>
    <mergeCell ref="B8:C10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7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D3D3F5"/>
  </sheetPr>
  <dimension ref="B2:G61"/>
  <sheetViews>
    <sheetView showGridLines="0" zoomScaleNormal="100" workbookViewId="0"/>
  </sheetViews>
  <sheetFormatPr defaultColWidth="9.140625" defaultRowHeight="14.25" outlineLevelRow="1"/>
  <cols>
    <col min="1" max="1" width="9.140625" style="15"/>
    <col min="2" max="2" width="7.140625" style="15" customWidth="1"/>
    <col min="3" max="3" width="61.140625" style="15" customWidth="1"/>
    <col min="4" max="4" width="15" style="15" customWidth="1"/>
    <col min="5" max="16384" width="9.140625" style="15"/>
  </cols>
  <sheetData>
    <row r="2" spans="2:7" ht="15">
      <c r="D2" s="14" t="s">
        <v>39</v>
      </c>
    </row>
    <row r="3" spans="2:7" ht="32.25" customHeight="1">
      <c r="B3" s="145" t="s">
        <v>351</v>
      </c>
      <c r="C3" s="145"/>
      <c r="D3" s="145"/>
    </row>
    <row r="4" spans="2:7" ht="5.25" customHeight="1"/>
    <row r="5" spans="2:7">
      <c r="B5" s="147">
        <v>2023</v>
      </c>
      <c r="C5" s="147"/>
      <c r="D5" s="147"/>
    </row>
    <row r="6" spans="2:7">
      <c r="B6" s="146" t="s">
        <v>40</v>
      </c>
      <c r="C6" s="146"/>
      <c r="D6" s="146"/>
    </row>
    <row r="7" spans="2:7" ht="3" customHeight="1"/>
    <row r="8" spans="2:7" ht="33" customHeight="1">
      <c r="B8" s="144" t="s">
        <v>38</v>
      </c>
      <c r="C8" s="144"/>
      <c r="D8" s="91" t="s">
        <v>458</v>
      </c>
    </row>
    <row r="9" spans="2:7" ht="3.75" customHeight="1">
      <c r="B9" s="17"/>
      <c r="C9" s="17"/>
      <c r="D9" s="17"/>
    </row>
    <row r="10" spans="2:7">
      <c r="C10" s="5" t="s">
        <v>19</v>
      </c>
      <c r="D10" s="6">
        <v>300351</v>
      </c>
      <c r="G10" s="18"/>
    </row>
    <row r="11" spans="2:7">
      <c r="B11" s="7" t="s">
        <v>20</v>
      </c>
      <c r="C11" s="8" t="s">
        <v>26</v>
      </c>
      <c r="D11" s="18">
        <v>12428</v>
      </c>
      <c r="G11" s="18"/>
    </row>
    <row r="12" spans="2:7">
      <c r="B12" s="7" t="s">
        <v>0</v>
      </c>
      <c r="C12" s="8" t="s">
        <v>21</v>
      </c>
      <c r="D12" s="18">
        <v>627</v>
      </c>
      <c r="G12" s="18"/>
    </row>
    <row r="13" spans="2:7">
      <c r="B13" s="7" t="s">
        <v>1</v>
      </c>
      <c r="C13" s="8" t="s">
        <v>22</v>
      </c>
      <c r="D13" s="18">
        <f>+SUM(D14:D37)</f>
        <v>29505</v>
      </c>
      <c r="G13" s="18"/>
    </row>
    <row r="14" spans="2:7" hidden="1" outlineLevel="1">
      <c r="B14" s="116">
        <v>10</v>
      </c>
      <c r="C14" s="117" t="s">
        <v>523</v>
      </c>
      <c r="D14" s="120">
        <v>22</v>
      </c>
      <c r="G14" s="18"/>
    </row>
    <row r="15" spans="2:7" hidden="1" outlineLevel="1">
      <c r="B15" s="116">
        <v>11</v>
      </c>
      <c r="C15" s="117" t="s">
        <v>524</v>
      </c>
      <c r="D15" s="120">
        <v>4930</v>
      </c>
      <c r="G15" s="18"/>
    </row>
    <row r="16" spans="2:7" hidden="1" outlineLevel="1">
      <c r="B16" s="116">
        <v>12</v>
      </c>
      <c r="C16" s="117" t="s">
        <v>525</v>
      </c>
      <c r="D16" s="120">
        <v>782</v>
      </c>
      <c r="G16" s="18"/>
    </row>
    <row r="17" spans="2:7" hidden="1" outlineLevel="1">
      <c r="B17" s="116">
        <v>13</v>
      </c>
      <c r="C17" s="117" t="s">
        <v>526</v>
      </c>
      <c r="D17" s="120">
        <v>1</v>
      </c>
      <c r="G17" s="18"/>
    </row>
    <row r="18" spans="2:7" hidden="1" outlineLevel="1">
      <c r="B18" s="116">
        <v>14</v>
      </c>
      <c r="C18" s="117" t="s">
        <v>527</v>
      </c>
      <c r="D18" s="120">
        <v>1401</v>
      </c>
      <c r="G18" s="18"/>
    </row>
    <row r="19" spans="2:7" hidden="1" outlineLevel="1">
      <c r="B19" s="116">
        <v>15</v>
      </c>
      <c r="C19" s="117" t="s">
        <v>528</v>
      </c>
      <c r="D19" s="120">
        <v>2893</v>
      </c>
      <c r="G19" s="18"/>
    </row>
    <row r="20" spans="2:7" hidden="1" outlineLevel="1">
      <c r="B20" s="116">
        <v>16</v>
      </c>
      <c r="C20" s="117" t="s">
        <v>529</v>
      </c>
      <c r="D20" s="120">
        <v>1320</v>
      </c>
      <c r="G20" s="18"/>
    </row>
    <row r="21" spans="2:7" hidden="1" outlineLevel="1">
      <c r="B21" s="116">
        <v>17</v>
      </c>
      <c r="C21" s="117" t="s">
        <v>530</v>
      </c>
      <c r="D21" s="120">
        <v>1909</v>
      </c>
      <c r="G21" s="18"/>
    </row>
    <row r="22" spans="2:7" hidden="1" outlineLevel="1">
      <c r="B22" s="116">
        <v>18</v>
      </c>
      <c r="C22" s="117" t="s">
        <v>531</v>
      </c>
      <c r="D22" s="120">
        <v>343</v>
      </c>
      <c r="G22" s="18"/>
    </row>
    <row r="23" spans="2:7" hidden="1" outlineLevel="1">
      <c r="B23" s="116">
        <v>19</v>
      </c>
      <c r="C23" s="117" t="s">
        <v>532</v>
      </c>
      <c r="D23" s="120">
        <v>1014</v>
      </c>
      <c r="G23" s="18"/>
    </row>
    <row r="24" spans="2:7" hidden="1" outlineLevel="1">
      <c r="B24" s="116">
        <v>20</v>
      </c>
      <c r="C24" s="117" t="s">
        <v>533</v>
      </c>
      <c r="D24" s="120">
        <v>22</v>
      </c>
      <c r="G24" s="18"/>
    </row>
    <row r="25" spans="2:7" hidden="1" outlineLevel="1">
      <c r="B25" s="116">
        <v>21</v>
      </c>
      <c r="C25" s="117" t="s">
        <v>534</v>
      </c>
      <c r="D25" s="120">
        <v>648</v>
      </c>
      <c r="G25" s="18"/>
    </row>
    <row r="26" spans="2:7" hidden="1" outlineLevel="1">
      <c r="B26" s="116">
        <v>22</v>
      </c>
      <c r="C26" s="117" t="s">
        <v>535</v>
      </c>
      <c r="D26" s="120">
        <v>127</v>
      </c>
      <c r="G26" s="18"/>
    </row>
    <row r="27" spans="2:7" hidden="1" outlineLevel="1">
      <c r="B27" s="116">
        <v>23</v>
      </c>
      <c r="C27" s="117" t="s">
        <v>536</v>
      </c>
      <c r="D27" s="120">
        <v>785</v>
      </c>
      <c r="G27" s="18"/>
    </row>
    <row r="28" spans="2:7" hidden="1" outlineLevel="1">
      <c r="B28" s="116">
        <v>24</v>
      </c>
      <c r="C28" s="117" t="s">
        <v>537</v>
      </c>
      <c r="D28" s="120">
        <v>2054</v>
      </c>
      <c r="G28" s="18"/>
    </row>
    <row r="29" spans="2:7" hidden="1" outlineLevel="1">
      <c r="B29" s="116">
        <v>25</v>
      </c>
      <c r="C29" s="117" t="s">
        <v>538</v>
      </c>
      <c r="D29" s="120">
        <v>227</v>
      </c>
      <c r="G29" s="18"/>
    </row>
    <row r="30" spans="2:7" hidden="1" outlineLevel="1">
      <c r="B30" s="116">
        <v>26</v>
      </c>
      <c r="C30" s="117" t="s">
        <v>539</v>
      </c>
      <c r="D30" s="120">
        <v>5805</v>
      </c>
      <c r="G30" s="18"/>
    </row>
    <row r="31" spans="2:7" hidden="1" outlineLevel="1">
      <c r="B31" s="116">
        <v>27</v>
      </c>
      <c r="C31" s="117" t="s">
        <v>540</v>
      </c>
      <c r="D31" s="120">
        <v>175</v>
      </c>
      <c r="G31" s="18"/>
    </row>
    <row r="32" spans="2:7" hidden="1" outlineLevel="1">
      <c r="B32" s="116">
        <v>28</v>
      </c>
      <c r="C32" s="117" t="s">
        <v>541</v>
      </c>
      <c r="D32" s="120">
        <v>356</v>
      </c>
      <c r="G32" s="18"/>
    </row>
    <row r="33" spans="2:7" hidden="1" outlineLevel="1">
      <c r="B33" s="116">
        <v>29</v>
      </c>
      <c r="C33" s="117" t="s">
        <v>542</v>
      </c>
      <c r="D33" s="120">
        <v>963</v>
      </c>
      <c r="G33" s="18"/>
    </row>
    <row r="34" spans="2:7" hidden="1" outlineLevel="1">
      <c r="B34" s="116">
        <v>30</v>
      </c>
      <c r="C34" s="117" t="s">
        <v>543</v>
      </c>
      <c r="D34" s="120">
        <v>374</v>
      </c>
      <c r="G34" s="18"/>
    </row>
    <row r="35" spans="2:7" hidden="1" outlineLevel="1">
      <c r="B35" s="116">
        <v>31</v>
      </c>
      <c r="C35" s="117" t="s">
        <v>544</v>
      </c>
      <c r="D35" s="120">
        <v>162</v>
      </c>
      <c r="G35" s="18"/>
    </row>
    <row r="36" spans="2:7" hidden="1" outlineLevel="1">
      <c r="B36" s="116">
        <v>32</v>
      </c>
      <c r="C36" s="117" t="s">
        <v>545</v>
      </c>
      <c r="D36" s="120">
        <v>2222</v>
      </c>
      <c r="G36" s="18"/>
    </row>
    <row r="37" spans="2:7" hidden="1" outlineLevel="1">
      <c r="B37" s="116">
        <v>33</v>
      </c>
      <c r="C37" s="117" t="s">
        <v>546</v>
      </c>
      <c r="D37" s="120">
        <v>970</v>
      </c>
      <c r="G37" s="18"/>
    </row>
    <row r="38" spans="2:7" collapsed="1">
      <c r="B38" s="7" t="s">
        <v>2</v>
      </c>
      <c r="C38" s="8" t="s">
        <v>28</v>
      </c>
      <c r="D38" s="18">
        <v>423</v>
      </c>
      <c r="G38" s="18"/>
    </row>
    <row r="39" spans="2:7">
      <c r="B39" s="7" t="s">
        <v>3</v>
      </c>
      <c r="C39" s="8" t="s">
        <v>27</v>
      </c>
      <c r="D39" s="18">
        <v>1254</v>
      </c>
      <c r="G39" s="18"/>
    </row>
    <row r="40" spans="2:7">
      <c r="B40" s="7" t="s">
        <v>4</v>
      </c>
      <c r="C40" s="8" t="s">
        <v>23</v>
      </c>
      <c r="D40" s="18">
        <v>30768</v>
      </c>
      <c r="G40" s="18"/>
    </row>
    <row r="41" spans="2:7">
      <c r="B41" s="7" t="s">
        <v>5</v>
      </c>
      <c r="C41" s="9" t="s">
        <v>455</v>
      </c>
      <c r="D41" s="18">
        <v>81143</v>
      </c>
      <c r="G41" s="18"/>
    </row>
    <row r="42" spans="2:7">
      <c r="B42" s="7" t="s">
        <v>6</v>
      </c>
      <c r="C42" s="9" t="s">
        <v>24</v>
      </c>
      <c r="D42" s="18">
        <v>11003</v>
      </c>
      <c r="G42" s="18"/>
    </row>
    <row r="43" spans="2:7">
      <c r="B43" s="7" t="s">
        <v>7</v>
      </c>
      <c r="C43" s="9" t="s">
        <v>31</v>
      </c>
      <c r="D43" s="18">
        <v>34918</v>
      </c>
      <c r="G43" s="18"/>
    </row>
    <row r="44" spans="2:7">
      <c r="B44" s="7" t="s">
        <v>8</v>
      </c>
      <c r="C44" s="9" t="s">
        <v>456</v>
      </c>
      <c r="D44" s="18">
        <v>6681</v>
      </c>
      <c r="G44" s="18"/>
    </row>
    <row r="45" spans="2:7">
      <c r="B45" s="7" t="s">
        <v>9</v>
      </c>
      <c r="C45" s="9" t="s">
        <v>29</v>
      </c>
      <c r="D45" s="18">
        <v>7283</v>
      </c>
      <c r="G45" s="18"/>
    </row>
    <row r="46" spans="2:7">
      <c r="B46" s="7" t="s">
        <v>10</v>
      </c>
      <c r="C46" s="9" t="s">
        <v>30</v>
      </c>
      <c r="D46" s="18">
        <v>9557</v>
      </c>
      <c r="G46" s="18"/>
    </row>
    <row r="47" spans="2:7">
      <c r="B47" s="7" t="s">
        <v>11</v>
      </c>
      <c r="C47" s="9" t="s">
        <v>32</v>
      </c>
      <c r="D47" s="18">
        <v>23088</v>
      </c>
      <c r="G47" s="18"/>
    </row>
    <row r="48" spans="2:7">
      <c r="B48" s="7" t="s">
        <v>12</v>
      </c>
      <c r="C48" s="9" t="s">
        <v>457</v>
      </c>
      <c r="D48" s="18">
        <v>9121</v>
      </c>
      <c r="G48" s="18"/>
    </row>
    <row r="49" spans="2:7">
      <c r="B49" s="7" t="s">
        <v>13</v>
      </c>
      <c r="C49" s="9" t="s">
        <v>33</v>
      </c>
      <c r="D49" s="18">
        <v>720</v>
      </c>
      <c r="G49" s="18"/>
    </row>
    <row r="50" spans="2:7">
      <c r="B50" s="7" t="s">
        <v>14</v>
      </c>
      <c r="C50" s="9" t="s">
        <v>25</v>
      </c>
      <c r="D50" s="18">
        <v>4371</v>
      </c>
      <c r="G50" s="18"/>
    </row>
    <row r="51" spans="2:7">
      <c r="B51" s="7" t="s">
        <v>15</v>
      </c>
      <c r="C51" s="9" t="s">
        <v>34</v>
      </c>
      <c r="D51" s="18">
        <v>18954</v>
      </c>
      <c r="G51" s="18"/>
    </row>
    <row r="52" spans="2:7">
      <c r="B52" s="7" t="s">
        <v>16</v>
      </c>
      <c r="C52" s="9" t="s">
        <v>35</v>
      </c>
      <c r="D52" s="18">
        <v>4257</v>
      </c>
      <c r="G52" s="18"/>
    </row>
    <row r="53" spans="2:7" ht="15">
      <c r="B53" s="7" t="s">
        <v>17</v>
      </c>
      <c r="C53" s="9" t="s">
        <v>36</v>
      </c>
      <c r="D53" s="18">
        <v>12484</v>
      </c>
      <c r="G53"/>
    </row>
    <row r="54" spans="2:7">
      <c r="B54" s="7" t="s">
        <v>18</v>
      </c>
      <c r="C54" s="9" t="s">
        <v>37</v>
      </c>
      <c r="D54" s="18">
        <v>22</v>
      </c>
      <c r="G54" s="22"/>
    </row>
    <row r="55" spans="2:7" ht="3.75" customHeight="1">
      <c r="B55" s="17"/>
      <c r="C55" s="17"/>
      <c r="D55" s="17"/>
    </row>
    <row r="56" spans="2:7">
      <c r="B56" s="1"/>
      <c r="C56" s="2"/>
    </row>
    <row r="57" spans="2:7">
      <c r="B57" s="3"/>
      <c r="C57" s="4"/>
    </row>
    <row r="58" spans="2:7" ht="15" customHeight="1"/>
    <row r="59" spans="2:7">
      <c r="B59" s="1"/>
      <c r="C59" s="2"/>
    </row>
    <row r="60" spans="2:7">
      <c r="B60" s="3"/>
      <c r="C60" s="4"/>
    </row>
    <row r="61" spans="2:7">
      <c r="B61" s="4"/>
      <c r="C61" s="4"/>
    </row>
  </sheetData>
  <mergeCells count="4">
    <mergeCell ref="B8:C8"/>
    <mergeCell ref="B3:D3"/>
    <mergeCell ref="B6:D6"/>
    <mergeCell ref="B5:D5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rgb="FFD3D3F5"/>
    <pageSetUpPr fitToPage="1"/>
  </sheetPr>
  <dimension ref="B2:V31"/>
  <sheetViews>
    <sheetView showGridLines="0" zoomScaleNormal="100" workbookViewId="0"/>
  </sheetViews>
  <sheetFormatPr defaultColWidth="9.140625" defaultRowHeight="14.25"/>
  <cols>
    <col min="1" max="1" width="9.140625" style="15"/>
    <col min="2" max="2" width="17.28515625" style="15" bestFit="1" customWidth="1"/>
    <col min="3" max="3" width="9" style="15" bestFit="1" customWidth="1"/>
    <col min="4" max="5" width="6.85546875" style="15" bestFit="1" customWidth="1"/>
    <col min="6" max="6" width="7.42578125" style="15" customWidth="1"/>
    <col min="7" max="7" width="11.5703125" style="15" bestFit="1" customWidth="1"/>
    <col min="8" max="8" width="7.28515625" style="15" bestFit="1" customWidth="1"/>
    <col min="9" max="9" width="8" style="15" customWidth="1"/>
    <col min="10" max="10" width="6.85546875" style="15" bestFit="1" customWidth="1"/>
    <col min="11" max="12" width="6.7109375" style="15" customWidth="1"/>
    <col min="13" max="13" width="7.7109375" style="15" customWidth="1"/>
    <col min="14" max="14" width="6.85546875" style="15" bestFit="1" customWidth="1"/>
    <col min="15" max="15" width="7.28515625" style="15" bestFit="1" customWidth="1"/>
    <col min="16" max="17" width="6.7109375" style="15" customWidth="1"/>
    <col min="18" max="19" width="6.85546875" style="15" bestFit="1" customWidth="1"/>
    <col min="20" max="20" width="8.7109375" style="15" customWidth="1"/>
    <col min="21" max="21" width="7.42578125" style="15" customWidth="1"/>
    <col min="22" max="16384" width="9.140625" style="15"/>
  </cols>
  <sheetData>
    <row r="2" spans="2:22" ht="15">
      <c r="B2" s="14"/>
      <c r="C2" s="14"/>
      <c r="D2" s="14"/>
      <c r="E2" s="14"/>
      <c r="U2" s="14" t="s">
        <v>350</v>
      </c>
    </row>
    <row r="3" spans="2:22" ht="25.5" customHeight="1">
      <c r="B3" s="145" t="s">
        <v>347</v>
      </c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  <c r="Q3" s="145"/>
      <c r="R3" s="145"/>
      <c r="S3" s="145"/>
      <c r="T3" s="145"/>
      <c r="U3" s="145"/>
    </row>
    <row r="4" spans="2:22" ht="3.75" customHeight="1"/>
    <row r="5" spans="2:22">
      <c r="B5" s="147">
        <v>2023</v>
      </c>
      <c r="C5" s="147"/>
      <c r="D5" s="147"/>
      <c r="E5" s="147"/>
      <c r="F5" s="147"/>
      <c r="G5" s="147"/>
      <c r="H5" s="147"/>
      <c r="I5" s="147"/>
      <c r="J5" s="147"/>
      <c r="K5" s="147"/>
      <c r="L5" s="147"/>
      <c r="M5" s="147"/>
      <c r="N5" s="147"/>
      <c r="O5" s="147"/>
      <c r="P5" s="147"/>
      <c r="Q5" s="147"/>
      <c r="R5" s="147"/>
      <c r="S5" s="147"/>
      <c r="T5" s="147"/>
      <c r="U5" s="147"/>
    </row>
    <row r="6" spans="2:22" ht="15" customHeight="1">
      <c r="B6" s="146" t="s">
        <v>40</v>
      </c>
      <c r="C6" s="146"/>
      <c r="D6" s="146"/>
      <c r="E6" s="146"/>
      <c r="F6" s="146"/>
      <c r="G6" s="146"/>
      <c r="H6" s="146"/>
      <c r="I6" s="146"/>
      <c r="J6" s="146"/>
      <c r="K6" s="146"/>
      <c r="L6" s="146"/>
      <c r="M6" s="146"/>
      <c r="N6" s="146"/>
      <c r="O6" s="146"/>
      <c r="P6" s="146"/>
      <c r="Q6" s="146"/>
      <c r="R6" s="146"/>
      <c r="S6" s="146"/>
      <c r="T6" s="146"/>
      <c r="U6" s="146"/>
    </row>
    <row r="7" spans="2:22" ht="3" customHeight="1"/>
    <row r="8" spans="2:22" ht="22.5" customHeight="1">
      <c r="B8" s="157" t="s">
        <v>42</v>
      </c>
      <c r="C8" s="162" t="s">
        <v>143</v>
      </c>
      <c r="D8" s="159"/>
      <c r="E8" s="159"/>
      <c r="F8" s="159"/>
      <c r="G8" s="159"/>
      <c r="H8" s="159"/>
      <c r="I8" s="159"/>
      <c r="J8" s="159"/>
      <c r="K8" s="159"/>
      <c r="L8" s="159"/>
      <c r="M8" s="159"/>
      <c r="N8" s="159"/>
      <c r="O8" s="159"/>
      <c r="P8" s="159"/>
      <c r="Q8" s="159"/>
      <c r="R8" s="159"/>
      <c r="S8" s="159"/>
      <c r="T8" s="159"/>
      <c r="U8" s="159"/>
    </row>
    <row r="9" spans="2:22" ht="3.75" customHeight="1">
      <c r="B9" s="157"/>
      <c r="C9" s="94"/>
      <c r="D9" s="25"/>
      <c r="E9" s="25"/>
      <c r="F9" s="25"/>
      <c r="G9" s="25"/>
      <c r="H9" s="25"/>
      <c r="I9" s="25"/>
      <c r="J9" s="25"/>
      <c r="L9" s="25"/>
      <c r="M9" s="25"/>
      <c r="N9" s="25"/>
      <c r="O9" s="25"/>
      <c r="P9" s="25"/>
      <c r="Q9" s="25"/>
      <c r="R9" s="25"/>
      <c r="S9" s="25"/>
      <c r="T9" s="25"/>
      <c r="U9" s="25"/>
    </row>
    <row r="10" spans="2:22" s="16" customFormat="1" ht="62.25" customHeight="1">
      <c r="B10" s="157"/>
      <c r="C10" s="96" t="s">
        <v>19</v>
      </c>
      <c r="D10" s="98" t="s">
        <v>144</v>
      </c>
      <c r="E10" s="27" t="s">
        <v>145</v>
      </c>
      <c r="F10" s="98" t="s">
        <v>146</v>
      </c>
      <c r="G10" s="27" t="s">
        <v>147</v>
      </c>
      <c r="H10" s="98" t="s">
        <v>148</v>
      </c>
      <c r="I10" s="27" t="s">
        <v>157</v>
      </c>
      <c r="J10" s="98" t="s">
        <v>149</v>
      </c>
      <c r="K10" s="27" t="s">
        <v>158</v>
      </c>
      <c r="L10" s="98" t="s">
        <v>159</v>
      </c>
      <c r="M10" s="27" t="s">
        <v>150</v>
      </c>
      <c r="N10" s="98" t="s">
        <v>151</v>
      </c>
      <c r="O10" s="27" t="s">
        <v>152</v>
      </c>
      <c r="P10" s="98" t="s">
        <v>153</v>
      </c>
      <c r="Q10" s="27" t="s">
        <v>160</v>
      </c>
      <c r="R10" s="27" t="s">
        <v>154</v>
      </c>
      <c r="S10" s="98" t="s">
        <v>155</v>
      </c>
      <c r="T10" s="97" t="s">
        <v>484</v>
      </c>
      <c r="U10" s="98" t="s">
        <v>156</v>
      </c>
    </row>
    <row r="11" spans="2:22" ht="3.75" customHeight="1"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</row>
    <row r="12" spans="2:22" ht="17.25" customHeight="1">
      <c r="B12" s="5" t="s">
        <v>19</v>
      </c>
      <c r="C12" s="37">
        <f>+SUM(D12:U12)</f>
        <v>824628.99999999977</v>
      </c>
      <c r="D12" s="37">
        <v>24200.000000000022</v>
      </c>
      <c r="E12" s="37">
        <v>35312.999999999993</v>
      </c>
      <c r="F12" s="37">
        <v>16281.000000000009</v>
      </c>
      <c r="G12" s="37">
        <v>38777.999999999978</v>
      </c>
      <c r="H12" s="37">
        <v>55531.00000000016</v>
      </c>
      <c r="I12" s="37">
        <v>29742.000000000025</v>
      </c>
      <c r="J12" s="37">
        <v>34584.000000000073</v>
      </c>
      <c r="K12" s="37">
        <v>29790</v>
      </c>
      <c r="L12" s="37">
        <v>45650.000000000226</v>
      </c>
      <c r="M12" s="37">
        <v>129945.99999999972</v>
      </c>
      <c r="N12" s="37">
        <v>39821.999999999898</v>
      </c>
      <c r="O12" s="37">
        <v>45008.999999999869</v>
      </c>
      <c r="P12" s="37">
        <v>41425.999999999702</v>
      </c>
      <c r="Q12" s="37">
        <v>19803.999999999949</v>
      </c>
      <c r="R12" s="37">
        <v>34955.999999999833</v>
      </c>
      <c r="S12" s="37">
        <v>46512.999999999978</v>
      </c>
      <c r="T12" s="37">
        <v>12274.000000000011</v>
      </c>
      <c r="U12" s="37">
        <v>145010.0000000002</v>
      </c>
      <c r="V12" s="22"/>
    </row>
    <row r="13" spans="2:22" ht="17.25" customHeight="1">
      <c r="B13" s="11" t="s">
        <v>43</v>
      </c>
      <c r="C13" s="37">
        <f t="shared" ref="C13:C30" si="0">+SUM(D13:U13)</f>
        <v>44091.000000000007</v>
      </c>
      <c r="D13" s="38">
        <v>1149.9999999999998</v>
      </c>
      <c r="E13" s="38">
        <v>1883.0000000000002</v>
      </c>
      <c r="F13" s="38">
        <v>249.99999999999991</v>
      </c>
      <c r="G13" s="38">
        <v>1949.9999999999982</v>
      </c>
      <c r="H13" s="38">
        <v>4362.0000000000045</v>
      </c>
      <c r="I13" s="38">
        <v>1478.9999999999989</v>
      </c>
      <c r="J13" s="38">
        <v>1824.0000000000018</v>
      </c>
      <c r="K13" s="38">
        <v>1109.0000000000002</v>
      </c>
      <c r="L13" s="38">
        <v>2392.0000000000009</v>
      </c>
      <c r="M13" s="38">
        <v>7009.9999999999818</v>
      </c>
      <c r="N13" s="38">
        <v>2400.0000000000023</v>
      </c>
      <c r="O13" s="38">
        <v>1940.0000000000027</v>
      </c>
      <c r="P13" s="38">
        <v>2241.9999999999991</v>
      </c>
      <c r="Q13" s="38">
        <v>915.0000000000008</v>
      </c>
      <c r="R13" s="38">
        <v>1471.0000000000002</v>
      </c>
      <c r="S13" s="38">
        <v>1731.0000000000005</v>
      </c>
      <c r="T13" s="38">
        <v>128</v>
      </c>
      <c r="U13" s="38">
        <v>9855.0000000000146</v>
      </c>
      <c r="V13" s="22"/>
    </row>
    <row r="14" spans="2:22" ht="17.25" customHeight="1">
      <c r="B14" s="11" t="s">
        <v>44</v>
      </c>
      <c r="C14" s="37">
        <f t="shared" si="0"/>
        <v>5404.9999999999991</v>
      </c>
      <c r="D14" s="38">
        <v>72.000000000000014</v>
      </c>
      <c r="E14" s="38">
        <v>192.00000000000003</v>
      </c>
      <c r="F14" s="38">
        <v>37.999999999999993</v>
      </c>
      <c r="G14" s="38">
        <v>94.000000000000014</v>
      </c>
      <c r="H14" s="38">
        <v>982.00000000000045</v>
      </c>
      <c r="I14" s="38">
        <v>129</v>
      </c>
      <c r="J14" s="38">
        <v>58.999999999999993</v>
      </c>
      <c r="K14" s="38">
        <v>51</v>
      </c>
      <c r="L14" s="38">
        <v>305.00000000000011</v>
      </c>
      <c r="M14" s="38">
        <v>1596.9999999999989</v>
      </c>
      <c r="N14" s="38">
        <v>312.00000000000006</v>
      </c>
      <c r="O14" s="38">
        <v>224.00000000000009</v>
      </c>
      <c r="P14" s="38">
        <v>177.00000000000003</v>
      </c>
      <c r="Q14" s="38">
        <v>89.000000000000014</v>
      </c>
      <c r="R14" s="38">
        <v>109.99999999999999</v>
      </c>
      <c r="S14" s="38">
        <v>131.99999999999997</v>
      </c>
      <c r="T14" s="38">
        <v>4</v>
      </c>
      <c r="U14" s="38">
        <v>837.99999999999989</v>
      </c>
      <c r="V14" s="22"/>
    </row>
    <row r="15" spans="2:22" ht="17.25" customHeight="1">
      <c r="B15" s="11" t="s">
        <v>46</v>
      </c>
      <c r="C15" s="37">
        <f t="shared" si="0"/>
        <v>71244.999999999942</v>
      </c>
      <c r="D15" s="38">
        <v>931.99999999999955</v>
      </c>
      <c r="E15" s="38">
        <v>1763.999999999998</v>
      </c>
      <c r="F15" s="38">
        <v>489.00000000000006</v>
      </c>
      <c r="G15" s="38">
        <v>2318.9999999999995</v>
      </c>
      <c r="H15" s="38">
        <v>3719.9999999999977</v>
      </c>
      <c r="I15" s="38">
        <v>3450.9999999999986</v>
      </c>
      <c r="J15" s="38">
        <v>2180.9999999999991</v>
      </c>
      <c r="K15" s="38">
        <v>1941.0000000000007</v>
      </c>
      <c r="L15" s="38">
        <v>2262.0000000000005</v>
      </c>
      <c r="M15" s="38">
        <v>8851.9999999999909</v>
      </c>
      <c r="N15" s="38">
        <v>2631.9999999999991</v>
      </c>
      <c r="O15" s="38">
        <v>2396.9999999999973</v>
      </c>
      <c r="P15" s="38">
        <v>3058.0000000000141</v>
      </c>
      <c r="Q15" s="38">
        <v>1088.0000000000011</v>
      </c>
      <c r="R15" s="38">
        <v>1603</v>
      </c>
      <c r="S15" s="38">
        <v>2086.9999999999995</v>
      </c>
      <c r="T15" s="38">
        <v>424.99999999999994</v>
      </c>
      <c r="U15" s="38">
        <v>30043.999999999942</v>
      </c>
      <c r="V15" s="22"/>
    </row>
    <row r="16" spans="2:22" ht="17.25" customHeight="1">
      <c r="B16" s="11" t="s">
        <v>45</v>
      </c>
      <c r="C16" s="37">
        <f t="shared" si="0"/>
        <v>5627.0000000000018</v>
      </c>
      <c r="D16" s="38">
        <v>46.999999999999993</v>
      </c>
      <c r="E16" s="38">
        <v>332.00000000000011</v>
      </c>
      <c r="F16" s="38">
        <v>52</v>
      </c>
      <c r="G16" s="38">
        <v>361.00000000000011</v>
      </c>
      <c r="H16" s="38">
        <v>187.99999999999997</v>
      </c>
      <c r="I16" s="38">
        <v>61</v>
      </c>
      <c r="J16" s="38">
        <v>322.99999999999989</v>
      </c>
      <c r="K16" s="38">
        <v>23.000000000000004</v>
      </c>
      <c r="L16" s="38">
        <v>289</v>
      </c>
      <c r="M16" s="38">
        <v>712.00000000000034</v>
      </c>
      <c r="N16" s="38">
        <v>331.00000000000006</v>
      </c>
      <c r="O16" s="38">
        <v>154.00000000000003</v>
      </c>
      <c r="P16" s="38">
        <v>250.00000000000009</v>
      </c>
      <c r="Q16" s="38">
        <v>361.99999999999966</v>
      </c>
      <c r="R16" s="38">
        <v>86</v>
      </c>
      <c r="S16" s="38">
        <v>484.00000000000028</v>
      </c>
      <c r="T16" s="38">
        <v>13.000000000000002</v>
      </c>
      <c r="U16" s="38">
        <v>1559.0000000000011</v>
      </c>
      <c r="V16" s="22"/>
    </row>
    <row r="17" spans="2:22" ht="17.25" customHeight="1">
      <c r="B17" s="11" t="s">
        <v>47</v>
      </c>
      <c r="C17" s="37">
        <f t="shared" si="0"/>
        <v>14300.000000000004</v>
      </c>
      <c r="D17" s="38">
        <v>730.9999999999992</v>
      </c>
      <c r="E17" s="38">
        <v>1054.9999999999998</v>
      </c>
      <c r="F17" s="38">
        <v>157.99999999999986</v>
      </c>
      <c r="G17" s="38">
        <v>484.00000000000011</v>
      </c>
      <c r="H17" s="38">
        <v>1255.0000000000005</v>
      </c>
      <c r="I17" s="38">
        <v>814</v>
      </c>
      <c r="J17" s="38">
        <v>878.00000000000136</v>
      </c>
      <c r="K17" s="38">
        <v>878</v>
      </c>
      <c r="L17" s="38">
        <v>1120.9999999999998</v>
      </c>
      <c r="M17" s="38">
        <v>2060.9999999999995</v>
      </c>
      <c r="N17" s="38">
        <v>486.0000000000004</v>
      </c>
      <c r="O17" s="38">
        <v>323.00000000000011</v>
      </c>
      <c r="P17" s="38">
        <v>711.00000000000023</v>
      </c>
      <c r="Q17" s="38">
        <v>98.000000000000028</v>
      </c>
      <c r="R17" s="38">
        <v>924.00000000000034</v>
      </c>
      <c r="S17" s="38">
        <v>339.00000000000006</v>
      </c>
      <c r="T17" s="38">
        <v>113</v>
      </c>
      <c r="U17" s="38">
        <v>1871.0000000000009</v>
      </c>
      <c r="V17" s="22"/>
    </row>
    <row r="18" spans="2:22" ht="17.25" customHeight="1">
      <c r="B18" s="11" t="s">
        <v>48</v>
      </c>
      <c r="C18" s="37">
        <f t="shared" si="0"/>
        <v>30647</v>
      </c>
      <c r="D18" s="38">
        <v>852</v>
      </c>
      <c r="E18" s="38">
        <v>1147.0000000000005</v>
      </c>
      <c r="F18" s="38">
        <v>477.99999999999989</v>
      </c>
      <c r="G18" s="38">
        <v>1475.9999999999984</v>
      </c>
      <c r="H18" s="38">
        <v>2543.0000000000023</v>
      </c>
      <c r="I18" s="38">
        <v>1496.0000000000007</v>
      </c>
      <c r="J18" s="38">
        <v>1588.9999999999998</v>
      </c>
      <c r="K18" s="38">
        <v>1211.9999999999998</v>
      </c>
      <c r="L18" s="38">
        <v>1681.9999999999993</v>
      </c>
      <c r="M18" s="38">
        <v>4566.9999999999936</v>
      </c>
      <c r="N18" s="38">
        <v>1416.9999999999982</v>
      </c>
      <c r="O18" s="38">
        <v>1456</v>
      </c>
      <c r="P18" s="38">
        <v>1731.0000000000014</v>
      </c>
      <c r="Q18" s="38">
        <v>1113</v>
      </c>
      <c r="R18" s="38">
        <v>1306.000000000002</v>
      </c>
      <c r="S18" s="38">
        <v>1414.9999999999998</v>
      </c>
      <c r="T18" s="38">
        <v>366</v>
      </c>
      <c r="U18" s="38">
        <v>4801.0000000000018</v>
      </c>
      <c r="V18" s="22"/>
    </row>
    <row r="19" spans="2:22" ht="17.25" customHeight="1">
      <c r="B19" s="11" t="s">
        <v>49</v>
      </c>
      <c r="C19" s="37">
        <f t="shared" si="0"/>
        <v>6446.9999999999991</v>
      </c>
      <c r="D19" s="38">
        <v>214.00000000000006</v>
      </c>
      <c r="E19" s="38">
        <v>367.99999999999983</v>
      </c>
      <c r="F19" s="38">
        <v>194.00000000000003</v>
      </c>
      <c r="G19" s="38">
        <v>296.99999999999977</v>
      </c>
      <c r="H19" s="38">
        <v>478</v>
      </c>
      <c r="I19" s="38">
        <v>279</v>
      </c>
      <c r="J19" s="38">
        <v>264</v>
      </c>
      <c r="K19" s="38">
        <v>141</v>
      </c>
      <c r="L19" s="38">
        <v>447.00000000000006</v>
      </c>
      <c r="M19" s="38">
        <v>1238</v>
      </c>
      <c r="N19" s="38">
        <v>274</v>
      </c>
      <c r="O19" s="38">
        <v>211.00000000000011</v>
      </c>
      <c r="P19" s="38">
        <v>261.00000000000011</v>
      </c>
      <c r="Q19" s="38">
        <v>185.99999999999997</v>
      </c>
      <c r="R19" s="38">
        <v>197.99999999999997</v>
      </c>
      <c r="S19" s="38">
        <v>296.00000000000006</v>
      </c>
      <c r="T19" s="38">
        <v>11</v>
      </c>
      <c r="U19" s="38">
        <v>1089.9999999999993</v>
      </c>
      <c r="V19" s="22"/>
    </row>
    <row r="20" spans="2:22" ht="17.25" customHeight="1">
      <c r="B20" s="11" t="s">
        <v>50</v>
      </c>
      <c r="C20" s="37">
        <f t="shared" si="0"/>
        <v>40434</v>
      </c>
      <c r="D20" s="38">
        <v>1406</v>
      </c>
      <c r="E20" s="38">
        <v>1893.0000000000011</v>
      </c>
      <c r="F20" s="38">
        <v>1141</v>
      </c>
      <c r="G20" s="38">
        <v>2447</v>
      </c>
      <c r="H20" s="38">
        <v>2709.0000000000023</v>
      </c>
      <c r="I20" s="38">
        <v>568</v>
      </c>
      <c r="J20" s="38">
        <v>2010.9999999999984</v>
      </c>
      <c r="K20" s="38">
        <v>1345.9999999999991</v>
      </c>
      <c r="L20" s="38">
        <v>2221.0000000000041</v>
      </c>
      <c r="M20" s="38">
        <v>5187.9999999999936</v>
      </c>
      <c r="N20" s="38">
        <v>3325.0000000000073</v>
      </c>
      <c r="O20" s="38">
        <v>2045.9999999999982</v>
      </c>
      <c r="P20" s="38">
        <v>3628.9999999999991</v>
      </c>
      <c r="Q20" s="38">
        <v>860.00000000000011</v>
      </c>
      <c r="R20" s="38">
        <v>2336.9999999999982</v>
      </c>
      <c r="S20" s="38">
        <v>2303.0000000000018</v>
      </c>
      <c r="T20" s="38">
        <v>328.00000000000006</v>
      </c>
      <c r="U20" s="38">
        <v>4675.9999999999964</v>
      </c>
      <c r="V20" s="22"/>
    </row>
    <row r="21" spans="2:22" ht="17.25" customHeight="1">
      <c r="B21" s="11" t="s">
        <v>51</v>
      </c>
      <c r="C21" s="37">
        <f t="shared" si="0"/>
        <v>5369</v>
      </c>
      <c r="D21" s="38">
        <v>128.99999999999994</v>
      </c>
      <c r="E21" s="38">
        <v>172.00000000000003</v>
      </c>
      <c r="F21" s="38">
        <v>42.999999999999993</v>
      </c>
      <c r="G21" s="38">
        <v>182.99999999999997</v>
      </c>
      <c r="H21" s="38">
        <v>428.00000000000034</v>
      </c>
      <c r="I21" s="38">
        <v>115.00000000000006</v>
      </c>
      <c r="J21" s="38">
        <v>143</v>
      </c>
      <c r="K21" s="38">
        <v>41.000000000000007</v>
      </c>
      <c r="L21" s="38">
        <v>195</v>
      </c>
      <c r="M21" s="38">
        <v>1689.9999999999993</v>
      </c>
      <c r="N21" s="38">
        <v>160.00000000000006</v>
      </c>
      <c r="O21" s="38">
        <v>125.99999999999997</v>
      </c>
      <c r="P21" s="38">
        <v>306.00000000000011</v>
      </c>
      <c r="Q21" s="38">
        <v>58</v>
      </c>
      <c r="R21" s="38">
        <v>310.99999999999989</v>
      </c>
      <c r="S21" s="38">
        <v>118</v>
      </c>
      <c r="T21" s="38">
        <v>6</v>
      </c>
      <c r="U21" s="38">
        <v>1144.9999999999995</v>
      </c>
      <c r="V21" s="22"/>
    </row>
    <row r="22" spans="2:22" ht="17.25" customHeight="1">
      <c r="B22" s="11" t="s">
        <v>52</v>
      </c>
      <c r="C22" s="37">
        <f t="shared" si="0"/>
        <v>26869.999999999993</v>
      </c>
      <c r="D22" s="38">
        <v>481</v>
      </c>
      <c r="E22" s="38">
        <v>853.00000000000114</v>
      </c>
      <c r="F22" s="38">
        <v>255.00000000000006</v>
      </c>
      <c r="G22" s="38">
        <v>1294.9999999999995</v>
      </c>
      <c r="H22" s="38">
        <v>2592.0000000000023</v>
      </c>
      <c r="I22" s="38">
        <v>1943.9999999999982</v>
      </c>
      <c r="J22" s="38">
        <v>1101.0000000000009</v>
      </c>
      <c r="K22" s="38">
        <v>974</v>
      </c>
      <c r="L22" s="38">
        <v>1359.9999999999998</v>
      </c>
      <c r="M22" s="38">
        <v>5031.9999999999891</v>
      </c>
      <c r="N22" s="38">
        <v>1635.9999999999986</v>
      </c>
      <c r="O22" s="38">
        <v>1146.0000000000002</v>
      </c>
      <c r="P22" s="38">
        <v>1444</v>
      </c>
      <c r="Q22" s="38">
        <v>662.00000000000011</v>
      </c>
      <c r="R22" s="38">
        <v>928</v>
      </c>
      <c r="S22" s="38">
        <v>1071</v>
      </c>
      <c r="T22" s="38">
        <v>72.999999999999986</v>
      </c>
      <c r="U22" s="38">
        <v>4023.0000000000014</v>
      </c>
      <c r="V22" s="22"/>
    </row>
    <row r="23" spans="2:22" ht="17.25" customHeight="1">
      <c r="B23" s="11" t="s">
        <v>53</v>
      </c>
      <c r="C23" s="37">
        <f t="shared" si="0"/>
        <v>297378.99999999988</v>
      </c>
      <c r="D23" s="38">
        <v>10131.999999999998</v>
      </c>
      <c r="E23" s="38">
        <v>13770.000000000007</v>
      </c>
      <c r="F23" s="38">
        <v>7948</v>
      </c>
      <c r="G23" s="38">
        <v>14524.000000000033</v>
      </c>
      <c r="H23" s="38">
        <v>16124.00000000002</v>
      </c>
      <c r="I23" s="38">
        <v>10777.000000000004</v>
      </c>
      <c r="J23" s="38">
        <v>12734.000000000025</v>
      </c>
      <c r="K23" s="38">
        <v>12744.999999999987</v>
      </c>
      <c r="L23" s="38">
        <v>17003.999999999953</v>
      </c>
      <c r="M23" s="38">
        <v>44982.999999999891</v>
      </c>
      <c r="N23" s="38">
        <v>12477.999999999962</v>
      </c>
      <c r="O23" s="38">
        <v>22239.000000000018</v>
      </c>
      <c r="P23" s="38">
        <v>14368.999999999993</v>
      </c>
      <c r="Q23" s="38">
        <v>7753.9999999999782</v>
      </c>
      <c r="R23" s="38">
        <v>14262.999999999969</v>
      </c>
      <c r="S23" s="38">
        <v>21331.000000000018</v>
      </c>
      <c r="T23" s="38">
        <v>7242.9999999999936</v>
      </c>
      <c r="U23" s="38">
        <v>36960.999999999964</v>
      </c>
      <c r="V23" s="22"/>
    </row>
    <row r="24" spans="2:22" ht="17.25" customHeight="1">
      <c r="B24" s="11" t="s">
        <v>54</v>
      </c>
      <c r="C24" s="37">
        <f t="shared" si="0"/>
        <v>3019.0000000000005</v>
      </c>
      <c r="D24" s="38">
        <v>39</v>
      </c>
      <c r="E24" s="38">
        <v>121.00000000000001</v>
      </c>
      <c r="F24" s="38">
        <v>29</v>
      </c>
      <c r="G24" s="38">
        <v>115.00000000000003</v>
      </c>
      <c r="H24" s="38">
        <v>220</v>
      </c>
      <c r="I24" s="38">
        <v>132</v>
      </c>
      <c r="J24" s="38">
        <v>93.000000000000028</v>
      </c>
      <c r="K24" s="38">
        <v>23</v>
      </c>
      <c r="L24" s="38">
        <v>214.00000000000003</v>
      </c>
      <c r="M24" s="38">
        <v>576.00000000000034</v>
      </c>
      <c r="N24" s="38">
        <v>214</v>
      </c>
      <c r="O24" s="38">
        <v>91.000000000000014</v>
      </c>
      <c r="P24" s="38">
        <v>199.00000000000006</v>
      </c>
      <c r="Q24" s="38">
        <v>114</v>
      </c>
      <c r="R24" s="38">
        <v>139</v>
      </c>
      <c r="S24" s="38">
        <v>161</v>
      </c>
      <c r="T24" s="38">
        <v>5</v>
      </c>
      <c r="U24" s="38">
        <v>534.00000000000011</v>
      </c>
      <c r="V24" s="22"/>
    </row>
    <row r="25" spans="2:22" ht="17.25" customHeight="1">
      <c r="B25" s="11" t="s">
        <v>55</v>
      </c>
      <c r="C25" s="37">
        <f t="shared" si="0"/>
        <v>158121.00000000009</v>
      </c>
      <c r="D25" s="38">
        <v>5354.0000000000055</v>
      </c>
      <c r="E25" s="38">
        <v>6515.0000000000055</v>
      </c>
      <c r="F25" s="38">
        <v>3887.0000000000009</v>
      </c>
      <c r="G25" s="38">
        <v>8077.9999999999845</v>
      </c>
      <c r="H25" s="38">
        <v>10845.000000000002</v>
      </c>
      <c r="I25" s="38">
        <v>3926.0000000000014</v>
      </c>
      <c r="J25" s="38">
        <v>6974.0000000000064</v>
      </c>
      <c r="K25" s="38">
        <v>5507.0000000000064</v>
      </c>
      <c r="L25" s="38">
        <v>9347.9999999999982</v>
      </c>
      <c r="M25" s="38">
        <v>22677.999999999985</v>
      </c>
      <c r="N25" s="38">
        <v>8275.9999999999818</v>
      </c>
      <c r="O25" s="38">
        <v>8114</v>
      </c>
      <c r="P25" s="38">
        <v>7630.0000000000018</v>
      </c>
      <c r="Q25" s="38">
        <v>4431.0000000000091</v>
      </c>
      <c r="R25" s="38">
        <v>7292.0000000000009</v>
      </c>
      <c r="S25" s="38">
        <v>9435.00000000002</v>
      </c>
      <c r="T25" s="38">
        <v>3364.0000000000032</v>
      </c>
      <c r="U25" s="38">
        <v>26467.000000000065</v>
      </c>
      <c r="V25" s="22"/>
    </row>
    <row r="26" spans="2:22" ht="17.25" customHeight="1">
      <c r="B26" s="11" t="s">
        <v>56</v>
      </c>
      <c r="C26" s="37">
        <f t="shared" si="0"/>
        <v>22267</v>
      </c>
      <c r="D26" s="38">
        <v>469</v>
      </c>
      <c r="E26" s="38">
        <v>1598.0000000000002</v>
      </c>
      <c r="F26" s="38">
        <v>290</v>
      </c>
      <c r="G26" s="38">
        <v>964.99999999999955</v>
      </c>
      <c r="H26" s="38">
        <v>2282.0000000000014</v>
      </c>
      <c r="I26" s="38">
        <v>993.00000000000091</v>
      </c>
      <c r="J26" s="38">
        <v>599.00000000000034</v>
      </c>
      <c r="K26" s="38">
        <v>404.00000000000028</v>
      </c>
      <c r="L26" s="38">
        <v>1706.0000000000002</v>
      </c>
      <c r="M26" s="38">
        <v>4855.9999999999964</v>
      </c>
      <c r="N26" s="38">
        <v>1002.9999999999992</v>
      </c>
      <c r="O26" s="38">
        <v>661</v>
      </c>
      <c r="P26" s="38">
        <v>694.00000000000023</v>
      </c>
      <c r="Q26" s="38">
        <v>660.99999999999977</v>
      </c>
      <c r="R26" s="38">
        <v>590.00000000000011</v>
      </c>
      <c r="S26" s="38">
        <v>1173.0000000000011</v>
      </c>
      <c r="T26" s="38">
        <v>76</v>
      </c>
      <c r="U26" s="38">
        <v>3247.0000000000014</v>
      </c>
      <c r="V26" s="22"/>
    </row>
    <row r="27" spans="2:22" ht="17.25" customHeight="1">
      <c r="B27" s="11" t="s">
        <v>57</v>
      </c>
      <c r="C27" s="37">
        <f t="shared" si="0"/>
        <v>48175.999999999985</v>
      </c>
      <c r="D27" s="38">
        <v>1333.9999999999986</v>
      </c>
      <c r="E27" s="38">
        <v>2418.9999999999995</v>
      </c>
      <c r="F27" s="38">
        <v>607.99999999999977</v>
      </c>
      <c r="G27" s="38">
        <v>2392.9999999999964</v>
      </c>
      <c r="H27" s="38">
        <v>3543.0000000000041</v>
      </c>
      <c r="I27" s="38">
        <v>2166.9999999999995</v>
      </c>
      <c r="J27" s="38">
        <v>1930.0000000000011</v>
      </c>
      <c r="K27" s="38">
        <v>1807.0000000000002</v>
      </c>
      <c r="L27" s="38">
        <v>2687.9999999999986</v>
      </c>
      <c r="M27" s="38">
        <v>9145.0000000000036</v>
      </c>
      <c r="N27" s="38">
        <v>2568.9999999999995</v>
      </c>
      <c r="O27" s="38">
        <v>2213.9999999999995</v>
      </c>
      <c r="P27" s="38">
        <v>2609.9999999999995</v>
      </c>
      <c r="Q27" s="38">
        <v>654.00000000000091</v>
      </c>
      <c r="R27" s="38">
        <v>1952.9999999999993</v>
      </c>
      <c r="S27" s="38">
        <v>1994</v>
      </c>
      <c r="T27" s="38">
        <v>80.000000000000014</v>
      </c>
      <c r="U27" s="38">
        <v>8067.9999999999873</v>
      </c>
      <c r="V27" s="22"/>
    </row>
    <row r="28" spans="2:22" ht="17.25" customHeight="1">
      <c r="B28" s="11" t="s">
        <v>58</v>
      </c>
      <c r="C28" s="37">
        <f t="shared" si="0"/>
        <v>17521.000000000004</v>
      </c>
      <c r="D28" s="38">
        <v>526.99999999999989</v>
      </c>
      <c r="E28" s="38">
        <v>529.99999999999966</v>
      </c>
      <c r="F28" s="38">
        <v>226.00000000000006</v>
      </c>
      <c r="G28" s="38">
        <v>548.99999999999989</v>
      </c>
      <c r="H28" s="38">
        <v>1509.9999999999989</v>
      </c>
      <c r="I28" s="38">
        <v>506.00000000000006</v>
      </c>
      <c r="J28" s="38">
        <v>709.00000000000057</v>
      </c>
      <c r="K28" s="38">
        <v>529.00000000000011</v>
      </c>
      <c r="L28" s="38">
        <v>1084</v>
      </c>
      <c r="M28" s="38">
        <v>4893.0000000000036</v>
      </c>
      <c r="N28" s="38">
        <v>864.99999999999955</v>
      </c>
      <c r="O28" s="38">
        <v>583.99999999999977</v>
      </c>
      <c r="P28" s="38">
        <v>827.99999999999977</v>
      </c>
      <c r="Q28" s="38">
        <v>273</v>
      </c>
      <c r="R28" s="38">
        <v>482.99999999999989</v>
      </c>
      <c r="S28" s="38">
        <v>1276.0000000000005</v>
      </c>
      <c r="T28" s="38">
        <v>3</v>
      </c>
      <c r="U28" s="38">
        <v>2145.9999999999991</v>
      </c>
      <c r="V28" s="22"/>
    </row>
    <row r="29" spans="2:22" ht="17.25" customHeight="1">
      <c r="B29" s="11" t="s">
        <v>59</v>
      </c>
      <c r="C29" s="37">
        <f t="shared" si="0"/>
        <v>9594.0000000000036</v>
      </c>
      <c r="D29" s="38">
        <v>62.000000000000014</v>
      </c>
      <c r="E29" s="38">
        <v>154.00000000000003</v>
      </c>
      <c r="F29" s="38">
        <v>57</v>
      </c>
      <c r="G29" s="38">
        <v>486.99999999999989</v>
      </c>
      <c r="H29" s="38">
        <v>516</v>
      </c>
      <c r="I29" s="38">
        <v>247.00000000000003</v>
      </c>
      <c r="J29" s="38">
        <v>390.00000000000011</v>
      </c>
      <c r="K29" s="38">
        <v>562</v>
      </c>
      <c r="L29" s="38">
        <v>526.99999999999989</v>
      </c>
      <c r="M29" s="38">
        <v>1111.0000000000011</v>
      </c>
      <c r="N29" s="38">
        <v>558</v>
      </c>
      <c r="O29" s="38">
        <v>405.00000000000006</v>
      </c>
      <c r="P29" s="38">
        <v>525.99999999999966</v>
      </c>
      <c r="Q29" s="38">
        <v>99.000000000000014</v>
      </c>
      <c r="R29" s="38">
        <v>346.00000000000011</v>
      </c>
      <c r="S29" s="38">
        <v>434.00000000000006</v>
      </c>
      <c r="T29" s="38">
        <v>8</v>
      </c>
      <c r="U29" s="38">
        <v>3105.0000000000018</v>
      </c>
      <c r="V29" s="22"/>
    </row>
    <row r="30" spans="2:22" ht="17.25" customHeight="1">
      <c r="B30" s="11" t="s">
        <v>60</v>
      </c>
      <c r="C30" s="37">
        <f t="shared" si="0"/>
        <v>18117.000000000007</v>
      </c>
      <c r="D30" s="38">
        <v>269.00000000000017</v>
      </c>
      <c r="E30" s="38">
        <v>547.00000000000023</v>
      </c>
      <c r="F30" s="38">
        <v>137.99999999999997</v>
      </c>
      <c r="G30" s="38">
        <v>760.99999999999966</v>
      </c>
      <c r="H30" s="38">
        <v>1234.0000000000005</v>
      </c>
      <c r="I30" s="38">
        <v>658.00000000000011</v>
      </c>
      <c r="J30" s="38">
        <v>781.99999999999977</v>
      </c>
      <c r="K30" s="38">
        <v>497.00000000000006</v>
      </c>
      <c r="L30" s="38">
        <v>805.00000000000023</v>
      </c>
      <c r="M30" s="38">
        <v>3757.0000000000041</v>
      </c>
      <c r="N30" s="38">
        <v>886.00000000000034</v>
      </c>
      <c r="O30" s="38">
        <v>678.00000000000011</v>
      </c>
      <c r="P30" s="38">
        <v>761.00000000000057</v>
      </c>
      <c r="Q30" s="38">
        <v>387.00000000000006</v>
      </c>
      <c r="R30" s="38">
        <v>616.00000000000023</v>
      </c>
      <c r="S30" s="38">
        <v>732.99999999999966</v>
      </c>
      <c r="T30" s="38">
        <v>27.999999999999996</v>
      </c>
      <c r="U30" s="38">
        <v>4580.0000000000018</v>
      </c>
      <c r="V30" s="22"/>
    </row>
    <row r="31" spans="2:22" ht="3.75" customHeight="1">
      <c r="B31" s="12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</row>
  </sheetData>
  <mergeCells count="5">
    <mergeCell ref="B3:U3"/>
    <mergeCell ref="B5:U5"/>
    <mergeCell ref="B6:U6"/>
    <mergeCell ref="C8:U8"/>
    <mergeCell ref="B8:B10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2" orientation="landscape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rgb="FFD3D3F5"/>
  </sheetPr>
  <dimension ref="B2:K58"/>
  <sheetViews>
    <sheetView showGridLines="0" zoomScaleNormal="100" workbookViewId="0"/>
  </sheetViews>
  <sheetFormatPr defaultColWidth="9.140625" defaultRowHeight="14.25" outlineLevelRow="1"/>
  <cols>
    <col min="1" max="1" width="8" style="15" customWidth="1"/>
    <col min="2" max="2" width="3.5703125" style="15" customWidth="1"/>
    <col min="3" max="3" width="54.28515625" style="15" bestFit="1" customWidth="1"/>
    <col min="4" max="4" width="10.140625" style="15" customWidth="1"/>
    <col min="5" max="5" width="9.140625" style="15" customWidth="1"/>
    <col min="6" max="6" width="9" style="15" customWidth="1"/>
    <col min="7" max="7" width="17" style="15" customWidth="1"/>
    <col min="8" max="8" width="11.7109375" style="15" customWidth="1"/>
    <col min="9" max="9" width="13.42578125" style="15" bestFit="1" customWidth="1"/>
    <col min="10" max="16384" width="9.140625" style="15"/>
  </cols>
  <sheetData>
    <row r="2" spans="2:11" ht="15">
      <c r="C2" s="14"/>
      <c r="D2" s="14"/>
      <c r="E2" s="14"/>
      <c r="I2" s="14" t="s">
        <v>164</v>
      </c>
    </row>
    <row r="3" spans="2:11" ht="24" customHeight="1">
      <c r="B3" s="145" t="s">
        <v>163</v>
      </c>
      <c r="C3" s="145"/>
      <c r="D3" s="145"/>
      <c r="E3" s="145"/>
      <c r="F3" s="145"/>
      <c r="G3" s="145"/>
      <c r="H3" s="145"/>
      <c r="I3" s="145"/>
    </row>
    <row r="4" spans="2:11" ht="3.75" customHeight="1"/>
    <row r="5" spans="2:11" ht="13.5" customHeight="1">
      <c r="B5" s="147">
        <v>2023</v>
      </c>
      <c r="C5" s="147"/>
      <c r="D5" s="147"/>
      <c r="E5" s="147"/>
      <c r="F5" s="147"/>
      <c r="G5" s="147"/>
      <c r="H5" s="147"/>
      <c r="I5" s="147"/>
    </row>
    <row r="6" spans="2:11" ht="15" customHeight="1">
      <c r="B6" s="146" t="s">
        <v>40</v>
      </c>
      <c r="C6" s="146"/>
      <c r="D6" s="146"/>
      <c r="E6" s="146"/>
      <c r="F6" s="146"/>
      <c r="G6" s="146"/>
      <c r="H6" s="146"/>
      <c r="I6" s="146"/>
    </row>
    <row r="7" spans="2:11" ht="3" customHeight="1"/>
    <row r="8" spans="2:11" ht="21.75" customHeight="1">
      <c r="B8" s="157" t="s">
        <v>38</v>
      </c>
      <c r="C8" s="157"/>
      <c r="D8" s="162" t="s">
        <v>165</v>
      </c>
      <c r="E8" s="159"/>
      <c r="F8" s="161"/>
      <c r="G8" s="161"/>
      <c r="H8" s="161"/>
      <c r="I8" s="165"/>
    </row>
    <row r="9" spans="2:11" ht="3.75" customHeight="1">
      <c r="B9" s="157"/>
      <c r="C9" s="157"/>
      <c r="D9" s="94"/>
      <c r="E9" s="25"/>
      <c r="F9" s="25"/>
      <c r="G9" s="25"/>
      <c r="H9" s="25"/>
      <c r="I9" s="95"/>
    </row>
    <row r="10" spans="2:11" s="16" customFormat="1" ht="58.5" customHeight="1">
      <c r="B10" s="157"/>
      <c r="C10" s="157"/>
      <c r="D10" s="89" t="s">
        <v>166</v>
      </c>
      <c r="E10" s="93" t="s">
        <v>167</v>
      </c>
      <c r="F10" s="21" t="s">
        <v>168</v>
      </c>
      <c r="G10" s="93" t="s">
        <v>473</v>
      </c>
      <c r="H10" s="93" t="s">
        <v>169</v>
      </c>
      <c r="I10" s="90" t="s">
        <v>170</v>
      </c>
      <c r="K10" s="65"/>
    </row>
    <row r="11" spans="2:11" ht="3.75" customHeight="1">
      <c r="B11" s="17"/>
      <c r="C11" s="17"/>
      <c r="D11" s="17"/>
      <c r="E11" s="17"/>
      <c r="F11" s="17"/>
      <c r="G11" s="17"/>
      <c r="H11" s="17"/>
      <c r="I11" s="17"/>
      <c r="K11" s="65"/>
    </row>
    <row r="12" spans="2:11" ht="12.95" customHeight="1">
      <c r="C12" s="5" t="s">
        <v>19</v>
      </c>
      <c r="D12" s="37">
        <v>81211</v>
      </c>
      <c r="E12" s="37">
        <v>34386</v>
      </c>
      <c r="F12" s="37">
        <v>41370</v>
      </c>
      <c r="G12" s="37">
        <v>116402</v>
      </c>
      <c r="H12" s="37">
        <v>56600</v>
      </c>
      <c r="I12" s="37">
        <v>85814</v>
      </c>
      <c r="J12" s="50"/>
      <c r="K12" s="65"/>
    </row>
    <row r="13" spans="2:11" ht="12.95" customHeight="1">
      <c r="B13" s="7" t="s">
        <v>20</v>
      </c>
      <c r="C13" s="8" t="s">
        <v>26</v>
      </c>
      <c r="D13" s="38">
        <v>2336</v>
      </c>
      <c r="E13" s="38">
        <v>1848</v>
      </c>
      <c r="F13" s="38">
        <v>1871</v>
      </c>
      <c r="G13" s="38">
        <v>3691</v>
      </c>
      <c r="H13" s="38">
        <v>1256</v>
      </c>
      <c r="I13" s="38">
        <v>2930</v>
      </c>
      <c r="J13" s="50"/>
      <c r="K13" s="65"/>
    </row>
    <row r="14" spans="2:11" ht="12.95" customHeight="1">
      <c r="B14" s="7" t="s">
        <v>0</v>
      </c>
      <c r="C14" s="8" t="s">
        <v>21</v>
      </c>
      <c r="D14" s="38">
        <v>341</v>
      </c>
      <c r="E14" s="38">
        <v>116</v>
      </c>
      <c r="F14" s="38">
        <v>94</v>
      </c>
      <c r="G14" s="38">
        <v>348</v>
      </c>
      <c r="H14" s="38">
        <v>131</v>
      </c>
      <c r="I14" s="38">
        <v>336</v>
      </c>
      <c r="J14" s="50"/>
      <c r="K14" s="65"/>
    </row>
    <row r="15" spans="2:11" ht="12.95" customHeight="1">
      <c r="B15" s="7" t="s">
        <v>1</v>
      </c>
      <c r="C15" s="8" t="s">
        <v>22</v>
      </c>
      <c r="D15" s="38">
        <f>+SUM(D16:D39)</f>
        <v>12826</v>
      </c>
      <c r="E15" s="38">
        <f t="shared" ref="E15:I15" si="0">+SUM(E16:E39)</f>
        <v>5329</v>
      </c>
      <c r="F15" s="38">
        <f t="shared" si="0"/>
        <v>4883</v>
      </c>
      <c r="G15" s="38">
        <f t="shared" si="0"/>
        <v>15426</v>
      </c>
      <c r="H15" s="38">
        <f t="shared" si="0"/>
        <v>6603</v>
      </c>
      <c r="I15" s="38">
        <f t="shared" si="0"/>
        <v>12708</v>
      </c>
      <c r="J15" s="50"/>
      <c r="K15" s="65"/>
    </row>
    <row r="16" spans="2:11" ht="12.95" hidden="1" customHeight="1" outlineLevel="1">
      <c r="B16" s="116">
        <v>10</v>
      </c>
      <c r="C16" s="117" t="s">
        <v>523</v>
      </c>
      <c r="D16" s="120">
        <v>1678</v>
      </c>
      <c r="E16" s="120">
        <v>926</v>
      </c>
      <c r="F16" s="120">
        <v>1017</v>
      </c>
      <c r="G16" s="120">
        <v>2447</v>
      </c>
      <c r="H16" s="120">
        <v>1294</v>
      </c>
      <c r="I16" s="120">
        <v>1820</v>
      </c>
    </row>
    <row r="17" spans="2:9" ht="12.95" hidden="1" customHeight="1" outlineLevel="1">
      <c r="B17" s="116">
        <v>11</v>
      </c>
      <c r="C17" s="117" t="s">
        <v>524</v>
      </c>
      <c r="D17" s="120">
        <v>291</v>
      </c>
      <c r="E17" s="120">
        <v>193</v>
      </c>
      <c r="F17" s="120">
        <v>115</v>
      </c>
      <c r="G17" s="120">
        <v>347</v>
      </c>
      <c r="H17" s="120">
        <v>128</v>
      </c>
      <c r="I17" s="120">
        <v>284</v>
      </c>
    </row>
    <row r="18" spans="2:9" ht="12.95" hidden="1" customHeight="1" outlineLevel="1">
      <c r="B18" s="116">
        <v>12</v>
      </c>
      <c r="C18" s="117" t="s">
        <v>525</v>
      </c>
      <c r="D18" s="120">
        <v>1</v>
      </c>
      <c r="E18" s="120">
        <v>1</v>
      </c>
      <c r="F18" s="120">
        <v>1</v>
      </c>
      <c r="G18" s="120">
        <v>1</v>
      </c>
      <c r="H18" s="120">
        <v>1</v>
      </c>
      <c r="I18" s="120">
        <v>1</v>
      </c>
    </row>
    <row r="19" spans="2:9" ht="12.95" hidden="1" customHeight="1" outlineLevel="1">
      <c r="B19" s="116">
        <v>13</v>
      </c>
      <c r="C19" s="117" t="s">
        <v>526</v>
      </c>
      <c r="D19" s="120">
        <v>631</v>
      </c>
      <c r="E19" s="120">
        <v>182</v>
      </c>
      <c r="F19" s="120">
        <v>195</v>
      </c>
      <c r="G19" s="120">
        <v>714</v>
      </c>
      <c r="H19" s="120">
        <v>254</v>
      </c>
      <c r="I19" s="120">
        <v>551</v>
      </c>
    </row>
    <row r="20" spans="2:9" ht="12.95" hidden="1" customHeight="1" outlineLevel="1">
      <c r="B20" s="116">
        <v>14</v>
      </c>
      <c r="C20" s="117" t="s">
        <v>527</v>
      </c>
      <c r="D20" s="120">
        <v>897</v>
      </c>
      <c r="E20" s="120">
        <v>185</v>
      </c>
      <c r="F20" s="120">
        <v>297</v>
      </c>
      <c r="G20" s="120">
        <v>1330</v>
      </c>
      <c r="H20" s="120">
        <v>472</v>
      </c>
      <c r="I20" s="120">
        <v>905</v>
      </c>
    </row>
    <row r="21" spans="2:9" ht="12.95" hidden="1" customHeight="1" outlineLevel="1">
      <c r="B21" s="116">
        <v>15</v>
      </c>
      <c r="C21" s="117" t="s">
        <v>528</v>
      </c>
      <c r="D21" s="120">
        <v>615</v>
      </c>
      <c r="E21" s="120">
        <v>315</v>
      </c>
      <c r="F21" s="120">
        <v>209</v>
      </c>
      <c r="G21" s="120">
        <v>608</v>
      </c>
      <c r="H21" s="120">
        <v>274</v>
      </c>
      <c r="I21" s="120">
        <v>530</v>
      </c>
    </row>
    <row r="22" spans="2:9" ht="12.95" hidden="1" customHeight="1" outlineLevel="1">
      <c r="B22" s="116">
        <v>16</v>
      </c>
      <c r="C22" s="117" t="s">
        <v>529</v>
      </c>
      <c r="D22" s="120">
        <v>923</v>
      </c>
      <c r="E22" s="120">
        <v>319</v>
      </c>
      <c r="F22" s="120">
        <v>359</v>
      </c>
      <c r="G22" s="120">
        <v>1053</v>
      </c>
      <c r="H22" s="120">
        <v>408</v>
      </c>
      <c r="I22" s="120">
        <v>936</v>
      </c>
    </row>
    <row r="23" spans="2:9" ht="12.95" hidden="1" customHeight="1" outlineLevel="1">
      <c r="B23" s="116">
        <v>17</v>
      </c>
      <c r="C23" s="117" t="s">
        <v>530</v>
      </c>
      <c r="D23" s="120">
        <v>178</v>
      </c>
      <c r="E23" s="120">
        <v>83</v>
      </c>
      <c r="F23" s="120">
        <v>84</v>
      </c>
      <c r="G23" s="120">
        <v>205</v>
      </c>
      <c r="H23" s="120">
        <v>117</v>
      </c>
      <c r="I23" s="120">
        <v>190</v>
      </c>
    </row>
    <row r="24" spans="2:9" ht="12.95" hidden="1" customHeight="1" outlineLevel="1">
      <c r="B24" s="116">
        <v>18</v>
      </c>
      <c r="C24" s="117" t="s">
        <v>531</v>
      </c>
      <c r="D24" s="120">
        <v>353</v>
      </c>
      <c r="E24" s="120">
        <v>179</v>
      </c>
      <c r="F24" s="120">
        <v>147</v>
      </c>
      <c r="G24" s="120">
        <v>434</v>
      </c>
      <c r="H24" s="120">
        <v>176</v>
      </c>
      <c r="I24" s="120">
        <v>346</v>
      </c>
    </row>
    <row r="25" spans="2:9" ht="12.95" hidden="1" customHeight="1" outlineLevel="1">
      <c r="B25" s="116">
        <v>19</v>
      </c>
      <c r="C25" s="117" t="s">
        <v>532</v>
      </c>
      <c r="D25" s="120">
        <v>18</v>
      </c>
      <c r="E25" s="120">
        <v>14</v>
      </c>
      <c r="F25" s="120">
        <v>10</v>
      </c>
      <c r="G25" s="120">
        <v>19</v>
      </c>
      <c r="H25" s="120">
        <v>11</v>
      </c>
      <c r="I25" s="120">
        <v>12</v>
      </c>
    </row>
    <row r="26" spans="2:9" ht="12.95" hidden="1" customHeight="1" outlineLevel="1">
      <c r="B26" s="116">
        <v>20</v>
      </c>
      <c r="C26" s="117" t="s">
        <v>533</v>
      </c>
      <c r="D26" s="120">
        <v>260</v>
      </c>
      <c r="E26" s="120">
        <v>172</v>
      </c>
      <c r="F26" s="120">
        <v>108</v>
      </c>
      <c r="G26" s="120">
        <v>304</v>
      </c>
      <c r="H26" s="120">
        <v>149</v>
      </c>
      <c r="I26" s="120">
        <v>250</v>
      </c>
    </row>
    <row r="27" spans="2:9" ht="12.95" hidden="1" customHeight="1" outlineLevel="1">
      <c r="B27" s="116">
        <v>21</v>
      </c>
      <c r="C27" s="117" t="s">
        <v>534</v>
      </c>
      <c r="D27" s="120">
        <v>62</v>
      </c>
      <c r="E27" s="120">
        <v>39</v>
      </c>
      <c r="F27" s="120">
        <v>35</v>
      </c>
      <c r="G27" s="120">
        <v>66</v>
      </c>
      <c r="H27" s="120">
        <v>36</v>
      </c>
      <c r="I27" s="120">
        <v>48</v>
      </c>
    </row>
    <row r="28" spans="2:9" ht="12.95" hidden="1" customHeight="1" outlineLevel="1">
      <c r="B28" s="116">
        <v>22</v>
      </c>
      <c r="C28" s="117" t="s">
        <v>535</v>
      </c>
      <c r="D28" s="120">
        <v>437</v>
      </c>
      <c r="E28" s="120">
        <v>185</v>
      </c>
      <c r="F28" s="120">
        <v>142</v>
      </c>
      <c r="G28" s="120">
        <v>478</v>
      </c>
      <c r="H28" s="120">
        <v>208</v>
      </c>
      <c r="I28" s="120">
        <v>403</v>
      </c>
    </row>
    <row r="29" spans="2:9" ht="12.95" hidden="1" customHeight="1" outlineLevel="1">
      <c r="B29" s="116">
        <v>23</v>
      </c>
      <c r="C29" s="117" t="s">
        <v>536</v>
      </c>
      <c r="D29" s="120">
        <v>1007</v>
      </c>
      <c r="E29" s="120">
        <v>440</v>
      </c>
      <c r="F29" s="120">
        <v>348</v>
      </c>
      <c r="G29" s="120">
        <v>1143</v>
      </c>
      <c r="H29" s="120">
        <v>447</v>
      </c>
      <c r="I29" s="120">
        <v>1017</v>
      </c>
    </row>
    <row r="30" spans="2:9" ht="12.95" hidden="1" customHeight="1" outlineLevel="1">
      <c r="B30" s="116">
        <v>24</v>
      </c>
      <c r="C30" s="117" t="s">
        <v>537</v>
      </c>
      <c r="D30" s="120">
        <v>117</v>
      </c>
      <c r="E30" s="120">
        <v>49</v>
      </c>
      <c r="F30" s="120">
        <v>46</v>
      </c>
      <c r="G30" s="120">
        <v>116</v>
      </c>
      <c r="H30" s="120">
        <v>66</v>
      </c>
      <c r="I30" s="120">
        <v>108</v>
      </c>
    </row>
    <row r="31" spans="2:9" ht="12.95" hidden="1" customHeight="1" outlineLevel="1">
      <c r="B31" s="116">
        <v>25</v>
      </c>
      <c r="C31" s="117" t="s">
        <v>538</v>
      </c>
      <c r="D31" s="120">
        <v>2598</v>
      </c>
      <c r="E31" s="120">
        <v>880</v>
      </c>
      <c r="F31" s="120">
        <v>868</v>
      </c>
      <c r="G31" s="120">
        <v>2930</v>
      </c>
      <c r="H31" s="120">
        <v>1205</v>
      </c>
      <c r="I31" s="120">
        <v>2611</v>
      </c>
    </row>
    <row r="32" spans="2:9" ht="12.95" hidden="1" customHeight="1" outlineLevel="1">
      <c r="B32" s="116">
        <v>26</v>
      </c>
      <c r="C32" s="117" t="s">
        <v>539</v>
      </c>
      <c r="D32" s="120">
        <v>73</v>
      </c>
      <c r="E32" s="120">
        <v>28</v>
      </c>
      <c r="F32" s="120">
        <v>26</v>
      </c>
      <c r="G32" s="120">
        <v>74</v>
      </c>
      <c r="H32" s="120">
        <v>34</v>
      </c>
      <c r="I32" s="120">
        <v>62</v>
      </c>
    </row>
    <row r="33" spans="2:11" ht="12.95" hidden="1" customHeight="1" outlineLevel="1">
      <c r="B33" s="116">
        <v>27</v>
      </c>
      <c r="C33" s="117" t="s">
        <v>540</v>
      </c>
      <c r="D33" s="120">
        <v>152</v>
      </c>
      <c r="E33" s="120">
        <v>70</v>
      </c>
      <c r="F33" s="120">
        <v>45</v>
      </c>
      <c r="G33" s="120">
        <v>195</v>
      </c>
      <c r="H33" s="120">
        <v>89</v>
      </c>
      <c r="I33" s="120">
        <v>159</v>
      </c>
    </row>
    <row r="34" spans="2:11" ht="12.95" hidden="1" customHeight="1" outlineLevel="1">
      <c r="B34" s="116">
        <v>28</v>
      </c>
      <c r="C34" s="117" t="s">
        <v>541</v>
      </c>
      <c r="D34" s="120">
        <v>440</v>
      </c>
      <c r="E34" s="120">
        <v>166</v>
      </c>
      <c r="F34" s="120">
        <v>126</v>
      </c>
      <c r="G34" s="120">
        <v>504</v>
      </c>
      <c r="H34" s="120">
        <v>187</v>
      </c>
      <c r="I34" s="120">
        <v>423</v>
      </c>
    </row>
    <row r="35" spans="2:11" ht="12.95" hidden="1" customHeight="1" outlineLevel="1">
      <c r="B35" s="116">
        <v>29</v>
      </c>
      <c r="C35" s="117" t="s">
        <v>542</v>
      </c>
      <c r="D35" s="120">
        <v>206</v>
      </c>
      <c r="E35" s="120">
        <v>106</v>
      </c>
      <c r="F35" s="120">
        <v>77</v>
      </c>
      <c r="G35" s="120">
        <v>205</v>
      </c>
      <c r="H35" s="120">
        <v>120</v>
      </c>
      <c r="I35" s="120">
        <v>178</v>
      </c>
    </row>
    <row r="36" spans="2:11" ht="12.95" hidden="1" customHeight="1" outlineLevel="1">
      <c r="B36" s="116">
        <v>30</v>
      </c>
      <c r="C36" s="117" t="s">
        <v>543</v>
      </c>
      <c r="D36" s="120">
        <v>74</v>
      </c>
      <c r="E36" s="120">
        <v>39</v>
      </c>
      <c r="F36" s="120">
        <v>18</v>
      </c>
      <c r="G36" s="120">
        <v>82</v>
      </c>
      <c r="H36" s="120">
        <v>38</v>
      </c>
      <c r="I36" s="120">
        <v>69</v>
      </c>
    </row>
    <row r="37" spans="2:11" ht="12.95" hidden="1" customHeight="1" outlineLevel="1">
      <c r="B37" s="116">
        <v>31</v>
      </c>
      <c r="C37" s="117" t="s">
        <v>544</v>
      </c>
      <c r="D37" s="120">
        <v>888</v>
      </c>
      <c r="E37" s="120">
        <v>378</v>
      </c>
      <c r="F37" s="120">
        <v>301</v>
      </c>
      <c r="G37" s="120">
        <v>1030</v>
      </c>
      <c r="H37" s="120">
        <v>379</v>
      </c>
      <c r="I37" s="120">
        <v>879</v>
      </c>
    </row>
    <row r="38" spans="2:11" ht="12.95" hidden="1" customHeight="1" outlineLevel="1">
      <c r="B38" s="116">
        <v>32</v>
      </c>
      <c r="C38" s="117" t="s">
        <v>545</v>
      </c>
      <c r="D38" s="120">
        <v>334</v>
      </c>
      <c r="E38" s="120">
        <v>162</v>
      </c>
      <c r="F38" s="120">
        <v>113</v>
      </c>
      <c r="G38" s="120">
        <v>418</v>
      </c>
      <c r="H38" s="120">
        <v>187</v>
      </c>
      <c r="I38" s="120">
        <v>326</v>
      </c>
    </row>
    <row r="39" spans="2:11" ht="12.95" hidden="1" customHeight="1" outlineLevel="1">
      <c r="B39" s="116">
        <v>33</v>
      </c>
      <c r="C39" s="117" t="s">
        <v>546</v>
      </c>
      <c r="D39" s="120">
        <v>593</v>
      </c>
      <c r="E39" s="120">
        <v>218</v>
      </c>
      <c r="F39" s="120">
        <v>196</v>
      </c>
      <c r="G39" s="120">
        <v>723</v>
      </c>
      <c r="H39" s="120">
        <v>323</v>
      </c>
      <c r="I39" s="120">
        <v>600</v>
      </c>
    </row>
    <row r="40" spans="2:11" ht="12.95" customHeight="1" collapsed="1">
      <c r="B40" s="7" t="s">
        <v>2</v>
      </c>
      <c r="C40" s="8" t="s">
        <v>28</v>
      </c>
      <c r="D40" s="38">
        <v>189</v>
      </c>
      <c r="E40" s="38">
        <v>43</v>
      </c>
      <c r="F40" s="38">
        <v>74</v>
      </c>
      <c r="G40" s="38">
        <v>226</v>
      </c>
      <c r="H40" s="38">
        <v>173</v>
      </c>
      <c r="I40" s="38">
        <v>154</v>
      </c>
      <c r="J40" s="50"/>
      <c r="K40" s="65"/>
    </row>
    <row r="41" spans="2:11" ht="12.95" customHeight="1">
      <c r="B41" s="7" t="s">
        <v>3</v>
      </c>
      <c r="C41" s="8" t="s">
        <v>27</v>
      </c>
      <c r="D41" s="38">
        <v>731</v>
      </c>
      <c r="E41" s="38">
        <v>458</v>
      </c>
      <c r="F41" s="38">
        <v>487</v>
      </c>
      <c r="G41" s="38">
        <v>835</v>
      </c>
      <c r="H41" s="38">
        <v>543</v>
      </c>
      <c r="I41" s="38">
        <v>717</v>
      </c>
      <c r="J41" s="50"/>
      <c r="K41" s="65"/>
    </row>
    <row r="42" spans="2:11" ht="12.95" customHeight="1">
      <c r="B42" s="7" t="s">
        <v>4</v>
      </c>
      <c r="C42" s="8" t="s">
        <v>23</v>
      </c>
      <c r="D42" s="38">
        <v>7802</v>
      </c>
      <c r="E42" s="38">
        <v>3258</v>
      </c>
      <c r="F42" s="38">
        <v>2790</v>
      </c>
      <c r="G42" s="38">
        <v>9914</v>
      </c>
      <c r="H42" s="38">
        <v>3746</v>
      </c>
      <c r="I42" s="38">
        <v>8976</v>
      </c>
      <c r="J42" s="50"/>
      <c r="K42" s="65"/>
    </row>
    <row r="43" spans="2:11" ht="12.95" customHeight="1">
      <c r="B43" s="7" t="s">
        <v>5</v>
      </c>
      <c r="C43" s="9" t="s">
        <v>162</v>
      </c>
      <c r="D43" s="38">
        <v>23475</v>
      </c>
      <c r="E43" s="38">
        <v>9222</v>
      </c>
      <c r="F43" s="38">
        <v>11985</v>
      </c>
      <c r="G43" s="38">
        <v>35080</v>
      </c>
      <c r="H43" s="38">
        <v>17552</v>
      </c>
      <c r="I43" s="38">
        <v>26388</v>
      </c>
      <c r="J43" s="50"/>
      <c r="K43" s="65"/>
    </row>
    <row r="44" spans="2:11" ht="12.95" customHeight="1">
      <c r="B44" s="7" t="s">
        <v>6</v>
      </c>
      <c r="C44" s="9" t="s">
        <v>24</v>
      </c>
      <c r="D44" s="38">
        <v>2344</v>
      </c>
      <c r="E44" s="38">
        <v>713</v>
      </c>
      <c r="F44" s="38">
        <v>1073</v>
      </c>
      <c r="G44" s="38">
        <v>3196</v>
      </c>
      <c r="H44" s="38">
        <v>2006</v>
      </c>
      <c r="I44" s="38">
        <v>2531</v>
      </c>
      <c r="J44" s="50"/>
      <c r="K44" s="65"/>
    </row>
    <row r="45" spans="2:11" ht="12.95" customHeight="1">
      <c r="B45" s="7" t="s">
        <v>7</v>
      </c>
      <c r="C45" s="9" t="s">
        <v>31</v>
      </c>
      <c r="D45" s="38">
        <v>8627</v>
      </c>
      <c r="E45" s="38">
        <v>5153</v>
      </c>
      <c r="F45" s="38">
        <v>5932</v>
      </c>
      <c r="G45" s="38">
        <v>13782</v>
      </c>
      <c r="H45" s="38">
        <v>7702</v>
      </c>
      <c r="I45" s="38">
        <v>9730</v>
      </c>
      <c r="J45" s="50"/>
      <c r="K45" s="65"/>
    </row>
    <row r="46" spans="2:11" ht="12.95" customHeight="1">
      <c r="B46" s="7" t="s">
        <v>8</v>
      </c>
      <c r="C46" s="9" t="s">
        <v>456</v>
      </c>
      <c r="D46" s="38">
        <v>1457</v>
      </c>
      <c r="E46" s="38">
        <v>300</v>
      </c>
      <c r="F46" s="38">
        <v>338</v>
      </c>
      <c r="G46" s="38">
        <v>2084</v>
      </c>
      <c r="H46" s="38">
        <v>1054</v>
      </c>
      <c r="I46" s="38">
        <v>1251</v>
      </c>
      <c r="J46" s="50"/>
      <c r="K46" s="65"/>
    </row>
    <row r="47" spans="2:11" ht="12.95" customHeight="1">
      <c r="B47" s="7" t="s">
        <v>9</v>
      </c>
      <c r="C47" s="9" t="s">
        <v>29</v>
      </c>
      <c r="D47" s="38">
        <v>1670</v>
      </c>
      <c r="E47" s="38">
        <v>524</v>
      </c>
      <c r="F47" s="38">
        <v>454</v>
      </c>
      <c r="G47" s="38">
        <v>2379</v>
      </c>
      <c r="H47" s="38">
        <v>1569</v>
      </c>
      <c r="I47" s="38">
        <v>1395</v>
      </c>
      <c r="J47" s="50"/>
      <c r="K47" s="65"/>
    </row>
    <row r="48" spans="2:11" ht="12.95" customHeight="1">
      <c r="B48" s="7" t="s">
        <v>10</v>
      </c>
      <c r="C48" s="9" t="s">
        <v>30</v>
      </c>
      <c r="D48" s="38">
        <v>1466</v>
      </c>
      <c r="E48" s="38">
        <v>406</v>
      </c>
      <c r="F48" s="38">
        <v>607</v>
      </c>
      <c r="G48" s="38">
        <v>2235</v>
      </c>
      <c r="H48" s="38">
        <v>1107</v>
      </c>
      <c r="I48" s="38">
        <v>1325</v>
      </c>
      <c r="J48" s="50"/>
      <c r="K48" s="65"/>
    </row>
    <row r="49" spans="2:11" ht="12.95" customHeight="1">
      <c r="B49" s="7" t="s">
        <v>11</v>
      </c>
      <c r="C49" s="9" t="s">
        <v>32</v>
      </c>
      <c r="D49" s="38">
        <v>4992</v>
      </c>
      <c r="E49" s="38">
        <v>1109</v>
      </c>
      <c r="F49" s="38">
        <v>2244</v>
      </c>
      <c r="G49" s="38">
        <v>7632</v>
      </c>
      <c r="H49" s="38">
        <v>3592</v>
      </c>
      <c r="I49" s="38">
        <v>4659</v>
      </c>
      <c r="J49" s="50"/>
      <c r="K49" s="65"/>
    </row>
    <row r="50" spans="2:11" ht="12.95" customHeight="1">
      <c r="B50" s="7" t="s">
        <v>12</v>
      </c>
      <c r="C50" s="9" t="s">
        <v>457</v>
      </c>
      <c r="D50" s="38">
        <v>2053</v>
      </c>
      <c r="E50" s="38">
        <v>782</v>
      </c>
      <c r="F50" s="38">
        <v>929</v>
      </c>
      <c r="G50" s="38">
        <v>3005</v>
      </c>
      <c r="H50" s="38">
        <v>1444</v>
      </c>
      <c r="I50" s="38">
        <v>2027</v>
      </c>
      <c r="J50" s="50"/>
      <c r="K50" s="65"/>
    </row>
    <row r="51" spans="2:11" ht="12.95" customHeight="1">
      <c r="B51" s="7" t="s">
        <v>13</v>
      </c>
      <c r="C51" s="9" t="s">
        <v>33</v>
      </c>
      <c r="D51" s="38">
        <v>274</v>
      </c>
      <c r="E51" s="38">
        <v>125</v>
      </c>
      <c r="F51" s="38">
        <v>159</v>
      </c>
      <c r="G51" s="38">
        <v>343</v>
      </c>
      <c r="H51" s="38">
        <v>198</v>
      </c>
      <c r="I51" s="38">
        <v>282</v>
      </c>
      <c r="J51" s="50"/>
      <c r="K51" s="65"/>
    </row>
    <row r="52" spans="2:11" ht="12.95" customHeight="1">
      <c r="B52" s="7" t="s">
        <v>14</v>
      </c>
      <c r="C52" s="9" t="s">
        <v>25</v>
      </c>
      <c r="D52" s="38">
        <v>1169</v>
      </c>
      <c r="E52" s="38">
        <v>478</v>
      </c>
      <c r="F52" s="38">
        <v>656</v>
      </c>
      <c r="G52" s="38">
        <v>1898</v>
      </c>
      <c r="H52" s="38">
        <v>928</v>
      </c>
      <c r="I52" s="38">
        <v>1124</v>
      </c>
      <c r="J52" s="50"/>
      <c r="K52" s="65"/>
    </row>
    <row r="53" spans="2:11" ht="12.95" customHeight="1">
      <c r="B53" s="7" t="s">
        <v>15</v>
      </c>
      <c r="C53" s="9" t="s">
        <v>34</v>
      </c>
      <c r="D53" s="38">
        <v>5716</v>
      </c>
      <c r="E53" s="38">
        <v>2811</v>
      </c>
      <c r="F53" s="38">
        <v>4555</v>
      </c>
      <c r="G53" s="38">
        <v>8289</v>
      </c>
      <c r="H53" s="38">
        <v>4209</v>
      </c>
      <c r="I53" s="38">
        <v>5367</v>
      </c>
      <c r="J53" s="50"/>
      <c r="K53" s="65"/>
    </row>
    <row r="54" spans="2:11" ht="12.95" customHeight="1">
      <c r="B54" s="7" t="s">
        <v>16</v>
      </c>
      <c r="C54" s="9" t="s">
        <v>35</v>
      </c>
      <c r="D54" s="38">
        <v>816</v>
      </c>
      <c r="E54" s="38">
        <v>289</v>
      </c>
      <c r="F54" s="38">
        <v>395</v>
      </c>
      <c r="G54" s="38">
        <v>1312</v>
      </c>
      <c r="H54" s="38">
        <v>606</v>
      </c>
      <c r="I54" s="38">
        <v>861</v>
      </c>
      <c r="J54" s="50"/>
      <c r="K54" s="65"/>
    </row>
    <row r="55" spans="2:11" ht="12.95" customHeight="1">
      <c r="B55" s="7" t="s">
        <v>17</v>
      </c>
      <c r="C55" s="9" t="s">
        <v>36</v>
      </c>
      <c r="D55" s="38">
        <v>2917</v>
      </c>
      <c r="E55" s="38">
        <v>1419</v>
      </c>
      <c r="F55" s="38">
        <v>1841</v>
      </c>
      <c r="G55" s="38">
        <v>4717</v>
      </c>
      <c r="H55" s="38">
        <v>2175</v>
      </c>
      <c r="I55" s="38">
        <v>3044</v>
      </c>
      <c r="J55" s="50"/>
      <c r="K55" s="65"/>
    </row>
    <row r="56" spans="2:11" ht="12.95" customHeight="1">
      <c r="B56" s="7" t="s">
        <v>18</v>
      </c>
      <c r="C56" s="9" t="s">
        <v>161</v>
      </c>
      <c r="D56" s="38">
        <v>10</v>
      </c>
      <c r="E56" s="38">
        <v>3</v>
      </c>
      <c r="F56" s="38">
        <v>3</v>
      </c>
      <c r="G56" s="38">
        <v>10</v>
      </c>
      <c r="H56" s="38">
        <v>6</v>
      </c>
      <c r="I56" s="38">
        <v>9</v>
      </c>
      <c r="J56" s="50"/>
    </row>
    <row r="57" spans="2:11" ht="3.75" customHeight="1">
      <c r="B57" s="12"/>
      <c r="C57" s="13"/>
      <c r="D57" s="19"/>
      <c r="E57" s="19"/>
      <c r="F57" s="19"/>
      <c r="G57" s="19"/>
      <c r="H57" s="19"/>
      <c r="I57" s="19"/>
    </row>
    <row r="58" spans="2:11">
      <c r="C58" s="1"/>
    </row>
  </sheetData>
  <mergeCells count="5">
    <mergeCell ref="B3:I3"/>
    <mergeCell ref="B5:I5"/>
    <mergeCell ref="B6:I6"/>
    <mergeCell ref="B8:C10"/>
    <mergeCell ref="D8:I8"/>
  </mergeCells>
  <printOptions horizontalCentered="1"/>
  <pageMargins left="0.31496062992125984" right="0.11811023622047245" top="0.74803149606299213" bottom="0.74803149606299213" header="0.31496062992125984" footer="0.31496062992125984"/>
  <pageSetup paperSize="9" orientation="landscape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rgb="FFD3D3F5"/>
    <pageSetUpPr fitToPage="1"/>
  </sheetPr>
  <dimension ref="B2:I31"/>
  <sheetViews>
    <sheetView showGridLines="0" zoomScaleNormal="100" workbookViewId="0"/>
  </sheetViews>
  <sheetFormatPr defaultColWidth="9.140625" defaultRowHeight="14.25"/>
  <cols>
    <col min="1" max="1" width="9.140625" style="15"/>
    <col min="2" max="2" width="17.28515625" style="15" bestFit="1" customWidth="1"/>
    <col min="3" max="3" width="11.140625" style="15" customWidth="1"/>
    <col min="4" max="4" width="10.7109375" style="15" customWidth="1"/>
    <col min="5" max="5" width="11.140625" style="15" customWidth="1"/>
    <col min="6" max="6" width="23.28515625" style="15" customWidth="1"/>
    <col min="7" max="7" width="11" style="15" customWidth="1"/>
    <col min="8" max="8" width="12.42578125" style="15" customWidth="1"/>
    <col min="9" max="16384" width="9.140625" style="15"/>
  </cols>
  <sheetData>
    <row r="2" spans="2:9" ht="15">
      <c r="B2" s="14"/>
      <c r="C2" s="14"/>
      <c r="D2" s="14"/>
      <c r="H2" s="14" t="s">
        <v>172</v>
      </c>
    </row>
    <row r="3" spans="2:9" ht="41.25" customHeight="1">
      <c r="B3" s="145" t="s">
        <v>173</v>
      </c>
      <c r="C3" s="145"/>
      <c r="D3" s="145"/>
      <c r="E3" s="145"/>
      <c r="F3" s="145"/>
      <c r="G3" s="145"/>
      <c r="H3" s="145"/>
    </row>
    <row r="4" spans="2:9" ht="3.75" customHeight="1"/>
    <row r="5" spans="2:9">
      <c r="B5" s="147">
        <v>2023</v>
      </c>
      <c r="C5" s="147"/>
      <c r="D5" s="147"/>
      <c r="E5" s="147"/>
      <c r="F5" s="147"/>
      <c r="G5" s="147"/>
      <c r="H5" s="147"/>
    </row>
    <row r="6" spans="2:9" ht="15" customHeight="1">
      <c r="B6" s="146" t="s">
        <v>40</v>
      </c>
      <c r="C6" s="146"/>
      <c r="D6" s="146"/>
      <c r="E6" s="146"/>
      <c r="F6" s="146"/>
      <c r="G6" s="146"/>
      <c r="H6" s="146"/>
    </row>
    <row r="7" spans="2:9" ht="3" customHeight="1"/>
    <row r="8" spans="2:9" ht="15.75" customHeight="1">
      <c r="B8" s="157" t="s">
        <v>42</v>
      </c>
      <c r="C8" s="162" t="s">
        <v>165</v>
      </c>
      <c r="D8" s="159"/>
      <c r="E8" s="159"/>
      <c r="F8" s="159"/>
      <c r="G8" s="159"/>
      <c r="H8" s="163"/>
    </row>
    <row r="9" spans="2:9" ht="3.75" customHeight="1">
      <c r="B9" s="157"/>
      <c r="C9" s="94"/>
      <c r="D9" s="25"/>
      <c r="E9" s="25"/>
      <c r="F9" s="25"/>
      <c r="H9" s="88"/>
    </row>
    <row r="10" spans="2:9" s="16" customFormat="1" ht="50.25" customHeight="1">
      <c r="B10" s="157"/>
      <c r="C10" s="89" t="s">
        <v>166</v>
      </c>
      <c r="D10" s="93" t="s">
        <v>167</v>
      </c>
      <c r="E10" s="21" t="s">
        <v>168</v>
      </c>
      <c r="F10" s="93" t="s">
        <v>473</v>
      </c>
      <c r="G10" s="93" t="s">
        <v>169</v>
      </c>
      <c r="H10" s="90" t="s">
        <v>170</v>
      </c>
    </row>
    <row r="11" spans="2:9" ht="3.75" customHeight="1">
      <c r="B11" s="17"/>
      <c r="C11" s="17"/>
      <c r="D11" s="17"/>
      <c r="E11" s="17"/>
      <c r="F11" s="17"/>
      <c r="G11" s="17"/>
      <c r="H11" s="17"/>
    </row>
    <row r="12" spans="2:9" ht="17.25" customHeight="1">
      <c r="B12" s="5" t="s">
        <v>19</v>
      </c>
      <c r="C12" s="37">
        <v>81211</v>
      </c>
      <c r="D12" s="37">
        <v>34386</v>
      </c>
      <c r="E12" s="37">
        <v>41370</v>
      </c>
      <c r="F12" s="37">
        <v>116402</v>
      </c>
      <c r="G12" s="37">
        <v>56600</v>
      </c>
      <c r="H12" s="37">
        <v>85814</v>
      </c>
      <c r="I12" s="51"/>
    </row>
    <row r="13" spans="2:9" ht="17.25" customHeight="1">
      <c r="B13" s="11" t="s">
        <v>43</v>
      </c>
      <c r="C13" s="18">
        <v>7691</v>
      </c>
      <c r="D13" s="18">
        <v>1886</v>
      </c>
      <c r="E13" s="18">
        <v>3281</v>
      </c>
      <c r="F13" s="18">
        <v>10320</v>
      </c>
      <c r="G13" s="18">
        <v>5276</v>
      </c>
      <c r="H13" s="18">
        <v>7973</v>
      </c>
      <c r="I13" s="51"/>
    </row>
    <row r="14" spans="2:9" ht="17.25" customHeight="1">
      <c r="B14" s="11" t="s">
        <v>44</v>
      </c>
      <c r="C14" s="18">
        <v>947</v>
      </c>
      <c r="D14" s="18">
        <v>984</v>
      </c>
      <c r="E14" s="18">
        <v>1016</v>
      </c>
      <c r="F14" s="18">
        <v>1883</v>
      </c>
      <c r="G14" s="18">
        <v>731</v>
      </c>
      <c r="H14" s="18">
        <v>1276</v>
      </c>
      <c r="I14" s="51"/>
    </row>
    <row r="15" spans="2:9" ht="17.25" customHeight="1">
      <c r="B15" s="11" t="s">
        <v>46</v>
      </c>
      <c r="C15" s="18">
        <v>7057</v>
      </c>
      <c r="D15" s="18">
        <v>1675</v>
      </c>
      <c r="E15" s="18">
        <v>3369</v>
      </c>
      <c r="F15" s="18">
        <v>11166</v>
      </c>
      <c r="G15" s="18">
        <v>3981</v>
      </c>
      <c r="H15" s="18">
        <v>7914</v>
      </c>
      <c r="I15" s="51"/>
    </row>
    <row r="16" spans="2:9" ht="17.25" customHeight="1">
      <c r="B16" s="11" t="s">
        <v>45</v>
      </c>
      <c r="C16" s="18">
        <v>1085</v>
      </c>
      <c r="D16" s="18">
        <v>405</v>
      </c>
      <c r="E16" s="18">
        <v>722</v>
      </c>
      <c r="F16" s="18">
        <v>1858</v>
      </c>
      <c r="G16" s="18">
        <v>813</v>
      </c>
      <c r="H16" s="18">
        <v>1502</v>
      </c>
      <c r="I16" s="51"/>
    </row>
    <row r="17" spans="2:9" ht="17.25" customHeight="1">
      <c r="B17" s="11" t="s">
        <v>47</v>
      </c>
      <c r="C17" s="18">
        <v>1053</v>
      </c>
      <c r="D17" s="18">
        <v>399</v>
      </c>
      <c r="E17" s="18">
        <v>516</v>
      </c>
      <c r="F17" s="18">
        <v>1462</v>
      </c>
      <c r="G17" s="18">
        <v>949</v>
      </c>
      <c r="H17" s="18">
        <v>1049</v>
      </c>
      <c r="I17" s="51"/>
    </row>
    <row r="18" spans="2:9" ht="17.25" customHeight="1">
      <c r="B18" s="11" t="s">
        <v>48</v>
      </c>
      <c r="C18" s="18">
        <v>3541</v>
      </c>
      <c r="D18" s="18">
        <v>1226</v>
      </c>
      <c r="E18" s="18">
        <v>2035</v>
      </c>
      <c r="F18" s="18">
        <v>5227</v>
      </c>
      <c r="G18" s="18">
        <v>3401</v>
      </c>
      <c r="H18" s="18">
        <v>4092</v>
      </c>
      <c r="I18" s="51"/>
    </row>
    <row r="19" spans="2:9" ht="17.25" customHeight="1">
      <c r="B19" s="11" t="s">
        <v>49</v>
      </c>
      <c r="C19" s="18">
        <v>1090</v>
      </c>
      <c r="D19" s="18">
        <v>711</v>
      </c>
      <c r="E19" s="18">
        <v>540</v>
      </c>
      <c r="F19" s="18">
        <v>1474</v>
      </c>
      <c r="G19" s="18">
        <v>805</v>
      </c>
      <c r="H19" s="18">
        <v>912</v>
      </c>
      <c r="I19" s="51"/>
    </row>
    <row r="20" spans="2:9" ht="17.25" customHeight="1">
      <c r="B20" s="11" t="s">
        <v>50</v>
      </c>
      <c r="C20" s="18">
        <v>5329</v>
      </c>
      <c r="D20" s="18">
        <v>3014</v>
      </c>
      <c r="E20" s="18">
        <v>3252</v>
      </c>
      <c r="F20" s="18">
        <v>7527</v>
      </c>
      <c r="G20" s="18">
        <v>3781</v>
      </c>
      <c r="H20" s="18">
        <v>5151</v>
      </c>
      <c r="I20" s="51"/>
    </row>
    <row r="21" spans="2:9" ht="17.25" customHeight="1">
      <c r="B21" s="11" t="s">
        <v>51</v>
      </c>
      <c r="C21" s="18">
        <v>1397</v>
      </c>
      <c r="D21" s="18">
        <v>886</v>
      </c>
      <c r="E21" s="18">
        <v>483</v>
      </c>
      <c r="F21" s="18">
        <v>1647</v>
      </c>
      <c r="G21" s="18">
        <v>311</v>
      </c>
      <c r="H21" s="18">
        <v>1584</v>
      </c>
      <c r="I21" s="51"/>
    </row>
    <row r="22" spans="2:9" ht="17.25" customHeight="1">
      <c r="B22" s="11" t="s">
        <v>52</v>
      </c>
      <c r="C22" s="18">
        <v>4825</v>
      </c>
      <c r="D22" s="18">
        <v>2032</v>
      </c>
      <c r="E22" s="18">
        <v>3303</v>
      </c>
      <c r="F22" s="18">
        <v>7499</v>
      </c>
      <c r="G22" s="18">
        <v>3809</v>
      </c>
      <c r="H22" s="18">
        <v>5374</v>
      </c>
      <c r="I22" s="51"/>
    </row>
    <row r="23" spans="2:9" ht="17.25" customHeight="1">
      <c r="B23" s="11" t="s">
        <v>53</v>
      </c>
      <c r="C23" s="18">
        <v>16990</v>
      </c>
      <c r="D23" s="18">
        <v>8159</v>
      </c>
      <c r="E23" s="18">
        <v>7500</v>
      </c>
      <c r="F23" s="18">
        <v>22079</v>
      </c>
      <c r="G23" s="18">
        <v>12206</v>
      </c>
      <c r="H23" s="18">
        <v>16109</v>
      </c>
      <c r="I23" s="51"/>
    </row>
    <row r="24" spans="2:9" ht="17.25" customHeight="1">
      <c r="B24" s="11" t="s">
        <v>54</v>
      </c>
      <c r="C24" s="18">
        <v>695</v>
      </c>
      <c r="D24" s="18">
        <v>488</v>
      </c>
      <c r="E24" s="18">
        <v>605</v>
      </c>
      <c r="F24" s="18">
        <v>873</v>
      </c>
      <c r="G24" s="18">
        <v>623</v>
      </c>
      <c r="H24" s="18">
        <v>394</v>
      </c>
      <c r="I24" s="51"/>
    </row>
    <row r="25" spans="2:9" ht="17.25" customHeight="1">
      <c r="B25" s="11" t="s">
        <v>55</v>
      </c>
      <c r="C25" s="18">
        <v>14030</v>
      </c>
      <c r="D25" s="18">
        <v>4634</v>
      </c>
      <c r="E25" s="18">
        <v>6100</v>
      </c>
      <c r="F25" s="18">
        <v>20689</v>
      </c>
      <c r="G25" s="18">
        <v>9552</v>
      </c>
      <c r="H25" s="18">
        <v>14755</v>
      </c>
      <c r="I25" s="51"/>
    </row>
    <row r="26" spans="2:9" ht="17.25" customHeight="1">
      <c r="B26" s="11" t="s">
        <v>56</v>
      </c>
      <c r="C26" s="18">
        <v>2998</v>
      </c>
      <c r="D26" s="18">
        <v>1338</v>
      </c>
      <c r="E26" s="18">
        <v>1921</v>
      </c>
      <c r="F26" s="18">
        <v>5223</v>
      </c>
      <c r="G26" s="18">
        <v>2775</v>
      </c>
      <c r="H26" s="18">
        <v>3736</v>
      </c>
      <c r="I26" s="51"/>
    </row>
    <row r="27" spans="2:9" ht="17.25" customHeight="1">
      <c r="B27" s="11" t="s">
        <v>57</v>
      </c>
      <c r="C27" s="18">
        <v>4043</v>
      </c>
      <c r="D27" s="18">
        <v>2135</v>
      </c>
      <c r="E27" s="18">
        <v>1878</v>
      </c>
      <c r="F27" s="18">
        <v>5556</v>
      </c>
      <c r="G27" s="18">
        <v>2793</v>
      </c>
      <c r="H27" s="18">
        <v>3306</v>
      </c>
      <c r="I27" s="51"/>
    </row>
    <row r="28" spans="2:9" ht="17.25" customHeight="1">
      <c r="B28" s="11" t="s">
        <v>58</v>
      </c>
      <c r="C28" s="18">
        <v>2700</v>
      </c>
      <c r="D28" s="18">
        <v>1545</v>
      </c>
      <c r="E28" s="18">
        <v>1938</v>
      </c>
      <c r="F28" s="18">
        <v>4111</v>
      </c>
      <c r="G28" s="18">
        <v>1876</v>
      </c>
      <c r="H28" s="18">
        <v>4256</v>
      </c>
      <c r="I28" s="51"/>
    </row>
    <row r="29" spans="2:9" ht="17.25" customHeight="1">
      <c r="B29" s="11" t="s">
        <v>59</v>
      </c>
      <c r="C29" s="18">
        <v>2022</v>
      </c>
      <c r="D29" s="18">
        <v>607</v>
      </c>
      <c r="E29" s="18">
        <v>1053</v>
      </c>
      <c r="F29" s="18">
        <v>2592</v>
      </c>
      <c r="G29" s="18">
        <v>1156</v>
      </c>
      <c r="H29" s="18">
        <v>2051</v>
      </c>
      <c r="I29" s="51"/>
    </row>
    <row r="30" spans="2:9" ht="17.25" customHeight="1">
      <c r="B30" s="11" t="s">
        <v>60</v>
      </c>
      <c r="C30" s="18">
        <v>3718</v>
      </c>
      <c r="D30" s="18">
        <v>2262</v>
      </c>
      <c r="E30" s="18">
        <v>1858</v>
      </c>
      <c r="F30" s="18">
        <v>5216</v>
      </c>
      <c r="G30" s="18">
        <v>1762</v>
      </c>
      <c r="H30" s="18">
        <v>4380</v>
      </c>
      <c r="I30" s="51"/>
    </row>
    <row r="31" spans="2:9" ht="3.75" customHeight="1">
      <c r="B31" s="12"/>
      <c r="C31" s="17"/>
      <c r="D31" s="17"/>
      <c r="E31" s="17"/>
      <c r="F31" s="17"/>
      <c r="G31" s="17"/>
      <c r="H31" s="17"/>
    </row>
  </sheetData>
  <mergeCells count="5">
    <mergeCell ref="B3:H3"/>
    <mergeCell ref="B5:H5"/>
    <mergeCell ref="B6:H6"/>
    <mergeCell ref="B8:B10"/>
    <mergeCell ref="C8:H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5" orientation="landscape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rgb="FFD3D3F5"/>
    <pageSetUpPr fitToPage="1"/>
  </sheetPr>
  <dimension ref="B2:P60"/>
  <sheetViews>
    <sheetView showGridLines="0" zoomScaleNormal="100" workbookViewId="0"/>
  </sheetViews>
  <sheetFormatPr defaultColWidth="9.140625" defaultRowHeight="14.25" outlineLevelRow="1"/>
  <cols>
    <col min="1" max="1" width="8" style="15" customWidth="1"/>
    <col min="2" max="2" width="3.5703125" style="15" customWidth="1"/>
    <col min="3" max="3" width="54.28515625" style="15" bestFit="1" customWidth="1"/>
    <col min="4" max="4" width="8.85546875" style="15" bestFit="1" customWidth="1"/>
    <col min="5" max="5" width="7.85546875" style="15" bestFit="1" customWidth="1"/>
    <col min="6" max="6" width="8.85546875" style="15" bestFit="1" customWidth="1"/>
    <col min="7" max="7" width="7.85546875" style="15" bestFit="1" customWidth="1"/>
    <col min="8" max="8" width="8.85546875" style="15" customWidth="1"/>
    <col min="9" max="9" width="7.85546875" style="15" customWidth="1"/>
    <col min="10" max="10" width="9" style="15" customWidth="1"/>
    <col min="11" max="11" width="7.85546875" style="15" customWidth="1"/>
    <col min="12" max="13" width="8.5703125" style="15" customWidth="1"/>
    <col min="14" max="14" width="8.85546875" style="15" customWidth="1"/>
    <col min="15" max="15" width="7.7109375" style="15" customWidth="1"/>
    <col min="16" max="16384" width="9.140625" style="15"/>
  </cols>
  <sheetData>
    <row r="2" spans="2:16" ht="15">
      <c r="C2" s="14"/>
      <c r="D2" s="14"/>
      <c r="E2" s="14"/>
      <c r="F2" s="14"/>
      <c r="O2" s="14" t="s">
        <v>175</v>
      </c>
    </row>
    <row r="3" spans="2:16" ht="27" customHeight="1">
      <c r="B3" s="145" t="s">
        <v>174</v>
      </c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</row>
    <row r="4" spans="2:16" ht="3.75" customHeight="1"/>
    <row r="5" spans="2:16" ht="13.5" customHeight="1">
      <c r="B5" s="147">
        <v>2023</v>
      </c>
      <c r="C5" s="147"/>
      <c r="D5" s="147"/>
      <c r="E5" s="147"/>
      <c r="F5" s="147"/>
      <c r="G5" s="147"/>
      <c r="H5" s="147"/>
      <c r="I5" s="147"/>
      <c r="J5" s="147"/>
      <c r="K5" s="147"/>
      <c r="L5" s="147"/>
      <c r="M5" s="147"/>
      <c r="N5" s="147"/>
      <c r="O5" s="147"/>
    </row>
    <row r="6" spans="2:16" ht="15" customHeight="1">
      <c r="B6" s="146" t="s">
        <v>40</v>
      </c>
      <c r="C6" s="146"/>
      <c r="D6" s="146"/>
      <c r="E6" s="146"/>
      <c r="F6" s="146"/>
      <c r="G6" s="146"/>
      <c r="H6" s="146"/>
      <c r="I6" s="146"/>
      <c r="J6" s="146"/>
      <c r="K6" s="146"/>
      <c r="L6" s="146"/>
      <c r="M6" s="146"/>
      <c r="N6" s="146"/>
      <c r="O6" s="146"/>
    </row>
    <row r="7" spans="2:16" ht="3" customHeight="1"/>
    <row r="8" spans="2:16" ht="26.25" customHeight="1">
      <c r="B8" s="157" t="s">
        <v>38</v>
      </c>
      <c r="C8" s="157"/>
      <c r="D8" s="162" t="s">
        <v>165</v>
      </c>
      <c r="E8" s="159"/>
      <c r="F8" s="161"/>
      <c r="G8" s="161"/>
      <c r="H8" s="161"/>
      <c r="I8" s="161"/>
      <c r="J8" s="161"/>
      <c r="K8" s="161"/>
      <c r="L8" s="161"/>
      <c r="M8" s="161"/>
      <c r="N8" s="161"/>
      <c r="O8" s="165"/>
    </row>
    <row r="9" spans="2:16" ht="3.75" customHeight="1">
      <c r="B9" s="157"/>
      <c r="C9" s="157"/>
      <c r="D9" s="94"/>
      <c r="E9" s="25"/>
      <c r="F9" s="25"/>
      <c r="G9" s="25"/>
      <c r="H9" s="25"/>
      <c r="I9" s="25"/>
      <c r="J9" s="25"/>
      <c r="K9" s="25"/>
      <c r="L9" s="25"/>
      <c r="M9" s="25"/>
      <c r="N9" s="25"/>
      <c r="O9" s="95"/>
    </row>
    <row r="10" spans="2:16" ht="65.25" customHeight="1">
      <c r="B10" s="157"/>
      <c r="C10" s="157"/>
      <c r="D10" s="167" t="s">
        <v>166</v>
      </c>
      <c r="E10" s="166"/>
      <c r="F10" s="167" t="s">
        <v>167</v>
      </c>
      <c r="G10" s="168"/>
      <c r="H10" s="167" t="s">
        <v>168</v>
      </c>
      <c r="I10" s="168"/>
      <c r="J10" s="166" t="s">
        <v>171</v>
      </c>
      <c r="K10" s="166"/>
      <c r="L10" s="167" t="s">
        <v>169</v>
      </c>
      <c r="M10" s="168"/>
      <c r="N10" s="166" t="s">
        <v>170</v>
      </c>
      <c r="O10" s="166"/>
    </row>
    <row r="11" spans="2:16" ht="3.75" customHeight="1">
      <c r="B11" s="157"/>
      <c r="C11" s="157"/>
      <c r="D11" s="94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95"/>
    </row>
    <row r="12" spans="2:16" s="28" customFormat="1" ht="58.5" customHeight="1">
      <c r="B12" s="157"/>
      <c r="C12" s="157"/>
      <c r="D12" s="99" t="s">
        <v>461</v>
      </c>
      <c r="E12" s="98" t="s">
        <v>462</v>
      </c>
      <c r="F12" s="27" t="s">
        <v>461</v>
      </c>
      <c r="G12" s="98" t="s">
        <v>462</v>
      </c>
      <c r="H12" s="27" t="s">
        <v>461</v>
      </c>
      <c r="I12" s="98" t="s">
        <v>462</v>
      </c>
      <c r="J12" s="27" t="s">
        <v>461</v>
      </c>
      <c r="K12" s="98" t="s">
        <v>462</v>
      </c>
      <c r="L12" s="27" t="s">
        <v>461</v>
      </c>
      <c r="M12" s="98" t="s">
        <v>462</v>
      </c>
      <c r="N12" s="27" t="s">
        <v>461</v>
      </c>
      <c r="O12" s="98" t="s">
        <v>462</v>
      </c>
    </row>
    <row r="13" spans="2:16" ht="3.75" customHeight="1"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</row>
    <row r="14" spans="2:16" ht="14.25" customHeight="1">
      <c r="C14" s="5" t="s">
        <v>19</v>
      </c>
      <c r="D14" s="37">
        <v>3133300.9999999371</v>
      </c>
      <c r="E14" s="37">
        <v>231918.00000000122</v>
      </c>
      <c r="F14" s="37">
        <v>2074508.9999999942</v>
      </c>
      <c r="G14" s="37">
        <v>94359.999999999098</v>
      </c>
      <c r="H14" s="37">
        <v>1207620.0000000035</v>
      </c>
      <c r="I14" s="37">
        <v>101556.99999999988</v>
      </c>
      <c r="J14" s="37">
        <v>4384165.0000000102</v>
      </c>
      <c r="K14" s="37">
        <v>317113.00000000105</v>
      </c>
      <c r="L14" s="37">
        <v>2110768.9999999744</v>
      </c>
      <c r="M14" s="37">
        <v>125266.00000000038</v>
      </c>
      <c r="N14" s="37">
        <v>3291003.0000000452</v>
      </c>
      <c r="O14" s="37">
        <v>281351.00000000105</v>
      </c>
      <c r="P14" s="73"/>
    </row>
    <row r="15" spans="2:16" ht="15" customHeight="1">
      <c r="B15" s="7" t="s">
        <v>20</v>
      </c>
      <c r="C15" s="8" t="s">
        <v>26</v>
      </c>
      <c r="D15" s="38">
        <v>50759.999999999978</v>
      </c>
      <c r="E15" s="38">
        <v>4615.9999999999964</v>
      </c>
      <c r="F15" s="38">
        <v>24995.999999999993</v>
      </c>
      <c r="G15" s="38">
        <v>2499.0000000000045</v>
      </c>
      <c r="H15" s="38">
        <v>23581.999999999964</v>
      </c>
      <c r="I15" s="38">
        <v>2790.0000000000032</v>
      </c>
      <c r="J15" s="38">
        <v>92504.000000000044</v>
      </c>
      <c r="K15" s="38">
        <v>8840.9999999999964</v>
      </c>
      <c r="L15" s="38">
        <v>23956.999999999985</v>
      </c>
      <c r="M15" s="38">
        <v>1785.9999999999968</v>
      </c>
      <c r="N15" s="38">
        <v>67691.999999999971</v>
      </c>
      <c r="O15" s="38">
        <v>6753.0000000000036</v>
      </c>
      <c r="P15" s="73"/>
    </row>
    <row r="16" spans="2:16" ht="15" customHeight="1">
      <c r="B16" s="7" t="s">
        <v>0</v>
      </c>
      <c r="C16" s="8" t="s">
        <v>21</v>
      </c>
      <c r="D16" s="38">
        <v>12348.999999999998</v>
      </c>
      <c r="E16" s="38">
        <v>1222.0000000000007</v>
      </c>
      <c r="F16" s="38">
        <v>6918.9999999999991</v>
      </c>
      <c r="G16" s="38">
        <v>176</v>
      </c>
      <c r="H16" s="38">
        <v>3026.9999999999995</v>
      </c>
      <c r="I16" s="38">
        <v>450.00000000000023</v>
      </c>
      <c r="J16" s="38">
        <v>10481.999999999985</v>
      </c>
      <c r="K16" s="38">
        <v>948.99999999999943</v>
      </c>
      <c r="L16" s="38">
        <v>4495.0000000000009</v>
      </c>
      <c r="M16" s="38">
        <v>439.99999999999994</v>
      </c>
      <c r="N16" s="38">
        <v>20401.999999999993</v>
      </c>
      <c r="O16" s="38">
        <v>1405.0000000000014</v>
      </c>
      <c r="P16" s="73"/>
    </row>
    <row r="17" spans="2:16" ht="15" customHeight="1">
      <c r="B17" s="7" t="s">
        <v>1</v>
      </c>
      <c r="C17" s="8" t="s">
        <v>22</v>
      </c>
      <c r="D17" s="38">
        <f>+SUM(D18:D41)</f>
        <v>809844.99999999953</v>
      </c>
      <c r="E17" s="38">
        <f t="shared" ref="E17:O17" si="0">+SUM(E18:E41)</f>
        <v>47109.000000000007</v>
      </c>
      <c r="F17" s="38">
        <f t="shared" si="0"/>
        <v>535972.99999999965</v>
      </c>
      <c r="G17" s="38">
        <f t="shared" si="0"/>
        <v>19970</v>
      </c>
      <c r="H17" s="38">
        <f t="shared" si="0"/>
        <v>242971.99999999994</v>
      </c>
      <c r="I17" s="38">
        <f t="shared" si="0"/>
        <v>21454.000000000007</v>
      </c>
      <c r="J17" s="38">
        <f t="shared" si="0"/>
        <v>913616.99999999965</v>
      </c>
      <c r="K17" s="38">
        <f t="shared" si="0"/>
        <v>56890</v>
      </c>
      <c r="L17" s="38">
        <f t="shared" ref="L17" si="1">+SUM(L18:L41)</f>
        <v>352339.00000000006</v>
      </c>
      <c r="M17" s="38">
        <f t="shared" ref="M17" si="2">+SUM(M18:M41)</f>
        <v>17373.999999999996</v>
      </c>
      <c r="N17" s="38">
        <f t="shared" si="0"/>
        <v>821914.0000000007</v>
      </c>
      <c r="O17" s="38">
        <f t="shared" si="0"/>
        <v>68451.999999999971</v>
      </c>
      <c r="P17" s="73"/>
    </row>
    <row r="18" spans="2:16" hidden="1" outlineLevel="1">
      <c r="B18" s="116">
        <v>10</v>
      </c>
      <c r="C18" s="117" t="s">
        <v>523</v>
      </c>
      <c r="D18" s="119">
        <v>92766.999999999956</v>
      </c>
      <c r="E18" s="119">
        <v>4252.9999999999982</v>
      </c>
      <c r="F18" s="119">
        <v>32993.999999999985</v>
      </c>
      <c r="G18" s="119">
        <v>1692.000000000002</v>
      </c>
      <c r="H18" s="119">
        <v>43563.999999999942</v>
      </c>
      <c r="I18" s="119">
        <v>8318.0000000000073</v>
      </c>
      <c r="J18" s="119">
        <v>123312.99999999958</v>
      </c>
      <c r="K18" s="119">
        <v>6343.9999999999854</v>
      </c>
      <c r="L18" s="119">
        <v>53066.000000000036</v>
      </c>
      <c r="M18" s="119">
        <v>2305.9999999999973</v>
      </c>
      <c r="N18" s="119">
        <v>97880.999999999913</v>
      </c>
      <c r="O18" s="119">
        <v>5085.9999999999818</v>
      </c>
    </row>
    <row r="19" spans="2:16" hidden="1" outlineLevel="1">
      <c r="B19" s="116">
        <v>11</v>
      </c>
      <c r="C19" s="117" t="s">
        <v>524</v>
      </c>
      <c r="D19" s="119">
        <v>16505</v>
      </c>
      <c r="E19" s="119">
        <v>577.00000000000068</v>
      </c>
      <c r="F19" s="119">
        <v>8602.9999999999964</v>
      </c>
      <c r="G19" s="119">
        <v>408.00000000000011</v>
      </c>
      <c r="H19" s="119">
        <v>2920.9999999999982</v>
      </c>
      <c r="I19" s="119">
        <v>253.99999999999991</v>
      </c>
      <c r="J19" s="119">
        <v>16400.000000000015</v>
      </c>
      <c r="K19" s="119">
        <v>890.00000000000034</v>
      </c>
      <c r="L19" s="119">
        <v>4309.9999999999991</v>
      </c>
      <c r="M19" s="119">
        <v>192.00000000000003</v>
      </c>
      <c r="N19" s="119">
        <v>15255.000000000016</v>
      </c>
      <c r="O19" s="119">
        <v>866.99999999999977</v>
      </c>
    </row>
    <row r="20" spans="2:16" hidden="1" outlineLevel="1">
      <c r="B20" s="116">
        <v>12</v>
      </c>
      <c r="C20" s="117" t="s">
        <v>525</v>
      </c>
      <c r="D20" s="119">
        <v>1420</v>
      </c>
      <c r="E20" s="119">
        <v>5</v>
      </c>
      <c r="F20" s="119">
        <v>180</v>
      </c>
      <c r="G20" s="119">
        <v>2</v>
      </c>
      <c r="H20" s="119">
        <v>466</v>
      </c>
      <c r="I20" s="119">
        <v>31</v>
      </c>
      <c r="J20" s="119">
        <v>22</v>
      </c>
      <c r="K20" s="119">
        <v>1</v>
      </c>
      <c r="L20" s="119">
        <v>790</v>
      </c>
      <c r="M20" s="119">
        <v>4</v>
      </c>
      <c r="N20" s="119">
        <v>608</v>
      </c>
      <c r="O20" s="119">
        <v>2</v>
      </c>
    </row>
    <row r="21" spans="2:16" hidden="1" outlineLevel="1">
      <c r="B21" s="116">
        <v>13</v>
      </c>
      <c r="C21" s="117" t="s">
        <v>526</v>
      </c>
      <c r="D21" s="119">
        <v>49612.000000000029</v>
      </c>
      <c r="E21" s="119">
        <v>1653.0000000000032</v>
      </c>
      <c r="F21" s="119">
        <v>30352.000000000011</v>
      </c>
      <c r="G21" s="119">
        <v>833.00000000000091</v>
      </c>
      <c r="H21" s="119">
        <v>8835</v>
      </c>
      <c r="I21" s="119">
        <v>426.0000000000004</v>
      </c>
      <c r="J21" s="119">
        <v>44260.000000000036</v>
      </c>
      <c r="K21" s="119">
        <v>1974</v>
      </c>
      <c r="L21" s="119">
        <v>10127.000000000002</v>
      </c>
      <c r="M21" s="119">
        <v>603.00000000000091</v>
      </c>
      <c r="N21" s="119">
        <v>40753.000000000051</v>
      </c>
      <c r="O21" s="119">
        <v>1388.9999999999984</v>
      </c>
    </row>
    <row r="22" spans="2:16" hidden="1" outlineLevel="1">
      <c r="B22" s="116">
        <v>14</v>
      </c>
      <c r="C22" s="117" t="s">
        <v>527</v>
      </c>
      <c r="D22" s="119">
        <v>54284.999999999847</v>
      </c>
      <c r="E22" s="119">
        <v>1734.0000000000023</v>
      </c>
      <c r="F22" s="119">
        <v>5430.0000000000009</v>
      </c>
      <c r="G22" s="119">
        <v>189.00000000000003</v>
      </c>
      <c r="H22" s="119">
        <v>7395.0000000000027</v>
      </c>
      <c r="I22" s="119">
        <v>363.00000000000028</v>
      </c>
      <c r="J22" s="119">
        <v>75386.000000000131</v>
      </c>
      <c r="K22" s="119">
        <v>3581.000000000005</v>
      </c>
      <c r="L22" s="119">
        <v>18106.000000000011</v>
      </c>
      <c r="M22" s="119">
        <v>1272.9999999999989</v>
      </c>
      <c r="N22" s="119">
        <v>55912.999999999993</v>
      </c>
      <c r="O22" s="119">
        <v>2087.0000000000005</v>
      </c>
    </row>
    <row r="23" spans="2:16" hidden="1" outlineLevel="1">
      <c r="B23" s="116">
        <v>15</v>
      </c>
      <c r="C23" s="117" t="s">
        <v>528</v>
      </c>
      <c r="D23" s="119">
        <v>40316.000000000044</v>
      </c>
      <c r="E23" s="119">
        <v>4867.9999999999927</v>
      </c>
      <c r="F23" s="119">
        <v>16540</v>
      </c>
      <c r="G23" s="119">
        <v>990.00000000000068</v>
      </c>
      <c r="H23" s="119">
        <v>7268</v>
      </c>
      <c r="I23" s="119">
        <v>228.99999999999991</v>
      </c>
      <c r="J23" s="119">
        <v>49809.999999999978</v>
      </c>
      <c r="K23" s="119">
        <v>1499.9999999999995</v>
      </c>
      <c r="L23" s="119">
        <v>16366</v>
      </c>
      <c r="M23" s="119">
        <v>341.99999999999983</v>
      </c>
      <c r="N23" s="119">
        <v>42733.000000000036</v>
      </c>
      <c r="O23" s="119">
        <v>1261</v>
      </c>
    </row>
    <row r="24" spans="2:16" hidden="1" outlineLevel="1">
      <c r="B24" s="116">
        <v>16</v>
      </c>
      <c r="C24" s="117" t="s">
        <v>529</v>
      </c>
      <c r="D24" s="119">
        <v>35514.000000000051</v>
      </c>
      <c r="E24" s="119">
        <v>3246.0000000000018</v>
      </c>
      <c r="F24" s="119">
        <v>10175.999999999996</v>
      </c>
      <c r="G24" s="119">
        <v>1055.0000000000009</v>
      </c>
      <c r="H24" s="119">
        <v>8871</v>
      </c>
      <c r="I24" s="119">
        <v>858.00000000000148</v>
      </c>
      <c r="J24" s="119">
        <v>43787.999999999949</v>
      </c>
      <c r="K24" s="119">
        <v>4697.9999999999927</v>
      </c>
      <c r="L24" s="119">
        <v>12248.999999999996</v>
      </c>
      <c r="M24" s="119">
        <v>1483.0000000000009</v>
      </c>
      <c r="N24" s="119">
        <v>44276.000000000058</v>
      </c>
      <c r="O24" s="119">
        <v>4042.0000000000005</v>
      </c>
    </row>
    <row r="25" spans="2:16" hidden="1" outlineLevel="1">
      <c r="B25" s="116">
        <v>17</v>
      </c>
      <c r="C25" s="117" t="s">
        <v>530</v>
      </c>
      <c r="D25" s="119">
        <v>21293.000000000011</v>
      </c>
      <c r="E25" s="119">
        <v>1338.9999999999995</v>
      </c>
      <c r="F25" s="119">
        <v>29801.999999999993</v>
      </c>
      <c r="G25" s="119">
        <v>763.00000000000045</v>
      </c>
      <c r="H25" s="119">
        <v>9723</v>
      </c>
      <c r="I25" s="119">
        <v>713</v>
      </c>
      <c r="J25" s="119">
        <v>16891.999999999996</v>
      </c>
      <c r="K25" s="119">
        <v>966.99999999999909</v>
      </c>
      <c r="L25" s="119">
        <v>12854.999999999996</v>
      </c>
      <c r="M25" s="119">
        <v>714.00000000000011</v>
      </c>
      <c r="N25" s="119">
        <v>22179.999999999964</v>
      </c>
      <c r="O25" s="119">
        <v>1695</v>
      </c>
    </row>
    <row r="26" spans="2:16" hidden="1" outlineLevel="1">
      <c r="B26" s="116">
        <v>18</v>
      </c>
      <c r="C26" s="117" t="s">
        <v>531</v>
      </c>
      <c r="D26" s="119">
        <v>11488.00000000002</v>
      </c>
      <c r="E26" s="119">
        <v>607.99999999999989</v>
      </c>
      <c r="F26" s="119">
        <v>6537.0000000000055</v>
      </c>
      <c r="G26" s="119">
        <v>286.00000000000011</v>
      </c>
      <c r="H26" s="119">
        <v>1894.9999999999998</v>
      </c>
      <c r="I26" s="119">
        <v>162.00000000000014</v>
      </c>
      <c r="J26" s="119">
        <v>12969.000000000024</v>
      </c>
      <c r="K26" s="119">
        <v>1023.9999999999999</v>
      </c>
      <c r="L26" s="119">
        <v>3556.9999999999986</v>
      </c>
      <c r="M26" s="119">
        <v>229.99999999999991</v>
      </c>
      <c r="N26" s="119">
        <v>10895.999999999993</v>
      </c>
      <c r="O26" s="119">
        <v>689.00000000000034</v>
      </c>
    </row>
    <row r="27" spans="2:16" hidden="1" outlineLevel="1">
      <c r="B27" s="116">
        <v>19</v>
      </c>
      <c r="C27" s="117" t="s">
        <v>532</v>
      </c>
      <c r="D27" s="119">
        <v>5111.0000000000018</v>
      </c>
      <c r="E27" s="119">
        <v>42.999999999999993</v>
      </c>
      <c r="F27" s="119">
        <v>4384.0000000000009</v>
      </c>
      <c r="G27" s="119">
        <v>160.00000000000006</v>
      </c>
      <c r="H27" s="119">
        <v>2230.9999999999991</v>
      </c>
      <c r="I27" s="119">
        <v>33.999999999999993</v>
      </c>
      <c r="J27" s="119">
        <v>4258.0000000000009</v>
      </c>
      <c r="K27" s="119">
        <v>2985.0000000000005</v>
      </c>
      <c r="L27" s="119">
        <v>1050</v>
      </c>
      <c r="M27" s="119">
        <v>432.00000000000006</v>
      </c>
      <c r="N27" s="119">
        <v>1234.0000000000002</v>
      </c>
      <c r="O27" s="119">
        <v>57.999999999999993</v>
      </c>
    </row>
    <row r="28" spans="2:16" hidden="1" outlineLevel="1">
      <c r="B28" s="116">
        <v>20</v>
      </c>
      <c r="C28" s="117" t="s">
        <v>533</v>
      </c>
      <c r="D28" s="119">
        <v>15890.999999999991</v>
      </c>
      <c r="E28" s="119">
        <v>1171.0000000000007</v>
      </c>
      <c r="F28" s="119">
        <v>18407.000000000007</v>
      </c>
      <c r="G28" s="119">
        <v>1085.9999999999995</v>
      </c>
      <c r="H28" s="119">
        <v>6859.9999999999982</v>
      </c>
      <c r="I28" s="119">
        <v>1550.0000000000007</v>
      </c>
      <c r="J28" s="119">
        <v>18246.999999999975</v>
      </c>
      <c r="K28" s="119">
        <v>1192.9999999999995</v>
      </c>
      <c r="L28" s="119">
        <v>6854.9999999999973</v>
      </c>
      <c r="M28" s="119">
        <v>356.00000000000006</v>
      </c>
      <c r="N28" s="119">
        <v>23997.000000000022</v>
      </c>
      <c r="O28" s="119">
        <v>3128.0000000000064</v>
      </c>
    </row>
    <row r="29" spans="2:16" hidden="1" outlineLevel="1">
      <c r="B29" s="116">
        <v>21</v>
      </c>
      <c r="C29" s="117" t="s">
        <v>534</v>
      </c>
      <c r="D29" s="119">
        <v>15649.000000000005</v>
      </c>
      <c r="E29" s="119">
        <v>151.00000000000003</v>
      </c>
      <c r="F29" s="119">
        <v>119251.99999999984</v>
      </c>
      <c r="G29" s="119">
        <v>468.00000000000006</v>
      </c>
      <c r="H29" s="119">
        <v>5507</v>
      </c>
      <c r="I29" s="119">
        <v>243.00000000000006</v>
      </c>
      <c r="J29" s="119">
        <v>16228.999999999996</v>
      </c>
      <c r="K29" s="119">
        <v>203</v>
      </c>
      <c r="L29" s="119">
        <v>13339</v>
      </c>
      <c r="M29" s="119">
        <v>105.99999999999997</v>
      </c>
      <c r="N29" s="119">
        <v>20301.999999999996</v>
      </c>
      <c r="O29" s="119">
        <v>722.99999999999977</v>
      </c>
    </row>
    <row r="30" spans="2:16" hidden="1" outlineLevel="1">
      <c r="B30" s="116">
        <v>22</v>
      </c>
      <c r="C30" s="117" t="s">
        <v>535</v>
      </c>
      <c r="D30" s="119">
        <v>33707.999999999942</v>
      </c>
      <c r="E30" s="119">
        <v>1349.9999999999989</v>
      </c>
      <c r="F30" s="119">
        <v>20033</v>
      </c>
      <c r="G30" s="119">
        <v>512.00000000000011</v>
      </c>
      <c r="H30" s="119">
        <v>9533.0000000000036</v>
      </c>
      <c r="I30" s="119">
        <v>709.99999999999989</v>
      </c>
      <c r="J30" s="119">
        <v>38209.000000000044</v>
      </c>
      <c r="K30" s="119">
        <v>1414.9999999999989</v>
      </c>
      <c r="L30" s="119">
        <v>16701.999999999996</v>
      </c>
      <c r="M30" s="119">
        <v>302.00000000000006</v>
      </c>
      <c r="N30" s="119">
        <v>38833</v>
      </c>
      <c r="O30" s="119">
        <v>1156.0000000000005</v>
      </c>
    </row>
    <row r="31" spans="2:16" hidden="1" outlineLevel="1">
      <c r="B31" s="116">
        <v>23</v>
      </c>
      <c r="C31" s="117" t="s">
        <v>536</v>
      </c>
      <c r="D31" s="119">
        <v>49428.000000000087</v>
      </c>
      <c r="E31" s="119">
        <v>3426</v>
      </c>
      <c r="F31" s="119">
        <v>13950.999999999987</v>
      </c>
      <c r="G31" s="119">
        <v>1182.0000000000007</v>
      </c>
      <c r="H31" s="119">
        <v>10391.000000000011</v>
      </c>
      <c r="I31" s="119">
        <v>731.99999999999989</v>
      </c>
      <c r="J31" s="119">
        <v>50043.000000000036</v>
      </c>
      <c r="K31" s="119">
        <v>2873.0000000000032</v>
      </c>
      <c r="L31" s="119">
        <v>18104.99999999996</v>
      </c>
      <c r="M31" s="119">
        <v>1094.9999999999995</v>
      </c>
      <c r="N31" s="119">
        <v>52571.999999999964</v>
      </c>
      <c r="O31" s="119">
        <v>3727.9999999999923</v>
      </c>
    </row>
    <row r="32" spans="2:16" hidden="1" outlineLevel="1">
      <c r="B32" s="116">
        <v>24</v>
      </c>
      <c r="C32" s="117" t="s">
        <v>537</v>
      </c>
      <c r="D32" s="119">
        <v>14878.999999999989</v>
      </c>
      <c r="E32" s="119">
        <v>1042</v>
      </c>
      <c r="F32" s="119">
        <v>5799.0000000000009</v>
      </c>
      <c r="G32" s="119">
        <v>512.00000000000011</v>
      </c>
      <c r="H32" s="119">
        <v>5235.9999999999991</v>
      </c>
      <c r="I32" s="119">
        <v>854</v>
      </c>
      <c r="J32" s="119">
        <v>12492.999999999998</v>
      </c>
      <c r="K32" s="119">
        <v>1623.9999999999986</v>
      </c>
      <c r="L32" s="119">
        <v>6400.0000000000009</v>
      </c>
      <c r="M32" s="119">
        <v>1252.0000000000002</v>
      </c>
      <c r="N32" s="119">
        <v>15921.999999999993</v>
      </c>
      <c r="O32" s="119">
        <v>1833.999999999997</v>
      </c>
    </row>
    <row r="33" spans="2:16" hidden="1" outlineLevel="1">
      <c r="B33" s="116">
        <v>25</v>
      </c>
      <c r="C33" s="117" t="s">
        <v>538</v>
      </c>
      <c r="D33" s="119">
        <v>106900.99999999969</v>
      </c>
      <c r="E33" s="119">
        <v>6449.0000000000136</v>
      </c>
      <c r="F33" s="119">
        <v>56481.999999999811</v>
      </c>
      <c r="G33" s="119">
        <v>2582.9999999999973</v>
      </c>
      <c r="H33" s="119">
        <v>17852.999999999989</v>
      </c>
      <c r="I33" s="119">
        <v>1186.9999999999977</v>
      </c>
      <c r="J33" s="119">
        <v>118819.99999999985</v>
      </c>
      <c r="K33" s="119">
        <v>7749.0000000000155</v>
      </c>
      <c r="L33" s="119">
        <v>35932.000000000036</v>
      </c>
      <c r="M33" s="119">
        <v>1688.9999999999991</v>
      </c>
      <c r="N33" s="119">
        <v>127461.0000000006</v>
      </c>
      <c r="O33" s="119">
        <v>8109.9999999999873</v>
      </c>
    </row>
    <row r="34" spans="2:16" hidden="1" outlineLevel="1">
      <c r="B34" s="116">
        <v>26</v>
      </c>
      <c r="C34" s="117" t="s">
        <v>539</v>
      </c>
      <c r="D34" s="119">
        <v>15878.000000000009</v>
      </c>
      <c r="E34" s="119">
        <v>1705</v>
      </c>
      <c r="F34" s="119">
        <v>26582.000000000007</v>
      </c>
      <c r="G34" s="119">
        <v>261.00000000000006</v>
      </c>
      <c r="H34" s="119">
        <v>10861</v>
      </c>
      <c r="I34" s="119">
        <v>113</v>
      </c>
      <c r="J34" s="119">
        <v>23195.999999999996</v>
      </c>
      <c r="K34" s="119">
        <v>736</v>
      </c>
      <c r="L34" s="119">
        <v>12599.000000000002</v>
      </c>
      <c r="M34" s="119">
        <v>1547</v>
      </c>
      <c r="N34" s="119">
        <v>14838.000000000005</v>
      </c>
      <c r="O34" s="119">
        <v>199.00000000000003</v>
      </c>
    </row>
    <row r="35" spans="2:16" hidden="1" outlineLevel="1">
      <c r="B35" s="116">
        <v>27</v>
      </c>
      <c r="C35" s="117" t="s">
        <v>540</v>
      </c>
      <c r="D35" s="119">
        <v>26833.000000000036</v>
      </c>
      <c r="E35" s="119">
        <v>1091.0000000000005</v>
      </c>
      <c r="F35" s="119">
        <v>20061</v>
      </c>
      <c r="G35" s="119">
        <v>210.00000000000006</v>
      </c>
      <c r="H35" s="119">
        <v>6677.9999999999991</v>
      </c>
      <c r="I35" s="119">
        <v>169.99999999999997</v>
      </c>
      <c r="J35" s="119">
        <v>32754.999999999982</v>
      </c>
      <c r="K35" s="119">
        <v>719</v>
      </c>
      <c r="L35" s="119">
        <v>11940</v>
      </c>
      <c r="M35" s="119">
        <v>191.99999999999989</v>
      </c>
      <c r="N35" s="119">
        <v>18992.999999999985</v>
      </c>
      <c r="O35" s="119">
        <v>556.99999999999966</v>
      </c>
    </row>
    <row r="36" spans="2:16" hidden="1" outlineLevel="1">
      <c r="B36" s="116">
        <v>28</v>
      </c>
      <c r="C36" s="117" t="s">
        <v>541</v>
      </c>
      <c r="D36" s="119">
        <v>26645.999999999996</v>
      </c>
      <c r="E36" s="119">
        <v>2466.0000000000018</v>
      </c>
      <c r="F36" s="119">
        <v>20122.999999999985</v>
      </c>
      <c r="G36" s="119">
        <v>505.00000000000091</v>
      </c>
      <c r="H36" s="119">
        <v>9081.0000000000036</v>
      </c>
      <c r="I36" s="119">
        <v>329.00000000000011</v>
      </c>
      <c r="J36" s="119">
        <v>32150.000000000011</v>
      </c>
      <c r="K36" s="119">
        <v>1253.0000000000007</v>
      </c>
      <c r="L36" s="119">
        <v>10618.000000000002</v>
      </c>
      <c r="M36" s="119">
        <v>427.00000000000028</v>
      </c>
      <c r="N36" s="119">
        <v>31389.000000000036</v>
      </c>
      <c r="O36" s="119">
        <v>1461.0000000000018</v>
      </c>
    </row>
    <row r="37" spans="2:16" hidden="1" outlineLevel="1">
      <c r="B37" s="116">
        <v>29</v>
      </c>
      <c r="C37" s="117" t="s">
        <v>542</v>
      </c>
      <c r="D37" s="119">
        <v>75754.000000000044</v>
      </c>
      <c r="E37" s="119">
        <v>3219.9999999999991</v>
      </c>
      <c r="F37" s="119">
        <v>35727</v>
      </c>
      <c r="G37" s="119">
        <v>2726.9999999999977</v>
      </c>
      <c r="H37" s="119">
        <v>36959</v>
      </c>
      <c r="I37" s="119">
        <v>2385.9999999999995</v>
      </c>
      <c r="J37" s="119">
        <v>69429.000000000073</v>
      </c>
      <c r="K37" s="119">
        <v>4965.0000000000018</v>
      </c>
      <c r="L37" s="119">
        <v>51545.999999999985</v>
      </c>
      <c r="M37" s="119">
        <v>1222.9999999999998</v>
      </c>
      <c r="N37" s="119">
        <v>46083.000000000022</v>
      </c>
      <c r="O37" s="119">
        <v>7325.9999999999864</v>
      </c>
    </row>
    <row r="38" spans="2:16" hidden="1" outlineLevel="1">
      <c r="B38" s="116">
        <v>30</v>
      </c>
      <c r="C38" s="117" t="s">
        <v>543</v>
      </c>
      <c r="D38" s="119">
        <v>13078.999999999996</v>
      </c>
      <c r="E38" s="119">
        <v>562.00000000000011</v>
      </c>
      <c r="F38" s="119">
        <v>9856.0000000000036</v>
      </c>
      <c r="G38" s="119">
        <v>551</v>
      </c>
      <c r="H38" s="119">
        <v>6256.0000000000009</v>
      </c>
      <c r="I38" s="119">
        <v>87.000000000000014</v>
      </c>
      <c r="J38" s="119">
        <v>12520.999999999995</v>
      </c>
      <c r="K38" s="119">
        <v>264.99999999999994</v>
      </c>
      <c r="L38" s="119">
        <v>5565.9999999999982</v>
      </c>
      <c r="M38" s="119">
        <v>95.000000000000043</v>
      </c>
      <c r="N38" s="119">
        <v>11346.999999999995</v>
      </c>
      <c r="O38" s="119">
        <v>228.00000000000009</v>
      </c>
    </row>
    <row r="39" spans="2:16" hidden="1" outlineLevel="1">
      <c r="B39" s="116">
        <v>31</v>
      </c>
      <c r="C39" s="117" t="s">
        <v>544</v>
      </c>
      <c r="D39" s="119">
        <v>42954.000000000022</v>
      </c>
      <c r="E39" s="119">
        <v>1725.0000000000014</v>
      </c>
      <c r="F39" s="119">
        <v>15863.000000000004</v>
      </c>
      <c r="G39" s="119">
        <v>887.99999999999898</v>
      </c>
      <c r="H39" s="119">
        <v>7844.9999999999991</v>
      </c>
      <c r="I39" s="119">
        <v>329.00000000000006</v>
      </c>
      <c r="J39" s="119">
        <v>45600.99999999992</v>
      </c>
      <c r="K39" s="119">
        <v>2597.9999999999991</v>
      </c>
      <c r="L39" s="119">
        <v>13145.999999999995</v>
      </c>
      <c r="M39" s="119">
        <v>638.99999999999989</v>
      </c>
      <c r="N39" s="119">
        <v>43113.000000000124</v>
      </c>
      <c r="O39" s="119">
        <v>2653.0000000000009</v>
      </c>
    </row>
    <row r="40" spans="2:16" hidden="1" outlineLevel="1">
      <c r="B40" s="116">
        <v>32</v>
      </c>
      <c r="C40" s="117" t="s">
        <v>545</v>
      </c>
      <c r="D40" s="119">
        <v>16703</v>
      </c>
      <c r="E40" s="119">
        <v>656.00000000000045</v>
      </c>
      <c r="F40" s="119">
        <v>9748.9999999999982</v>
      </c>
      <c r="G40" s="119">
        <v>578.99999999999943</v>
      </c>
      <c r="H40" s="119">
        <v>3146.9999999999986</v>
      </c>
      <c r="I40" s="119">
        <v>182.00000000000006</v>
      </c>
      <c r="J40" s="119">
        <v>20240.000000000022</v>
      </c>
      <c r="K40" s="119">
        <v>1018.0000000000007</v>
      </c>
      <c r="L40" s="119">
        <v>4804</v>
      </c>
      <c r="M40" s="119">
        <v>207.00000000000006</v>
      </c>
      <c r="N40" s="119">
        <v>14120.000000000007</v>
      </c>
      <c r="O40" s="119">
        <v>872.99999999999932</v>
      </c>
    </row>
    <row r="41" spans="2:16" hidden="1" outlineLevel="1">
      <c r="B41" s="116">
        <v>33</v>
      </c>
      <c r="C41" s="117" t="s">
        <v>546</v>
      </c>
      <c r="D41" s="119">
        <v>27230.999999999942</v>
      </c>
      <c r="E41" s="119">
        <v>3768.9999999999959</v>
      </c>
      <c r="F41" s="119">
        <v>19090</v>
      </c>
      <c r="G41" s="119">
        <v>1528.0000000000009</v>
      </c>
      <c r="H41" s="119">
        <v>13596.000000000007</v>
      </c>
      <c r="I41" s="119">
        <v>1193.9999999999982</v>
      </c>
      <c r="J41" s="119">
        <v>36585.999999999985</v>
      </c>
      <c r="K41" s="119">
        <v>6314.9999999999927</v>
      </c>
      <c r="L41" s="119">
        <v>12311.000000000005</v>
      </c>
      <c r="M41" s="119">
        <v>665</v>
      </c>
      <c r="N41" s="119">
        <v>31215.000000000055</v>
      </c>
      <c r="O41" s="119">
        <v>19300.000000000025</v>
      </c>
    </row>
    <row r="42" spans="2:16" ht="15" customHeight="1" collapsed="1">
      <c r="B42" s="7" t="s">
        <v>2</v>
      </c>
      <c r="C42" s="8" t="s">
        <v>28</v>
      </c>
      <c r="D42" s="38">
        <v>6049.0000000000073</v>
      </c>
      <c r="E42" s="38">
        <v>1780.0000000000011</v>
      </c>
      <c r="F42" s="38">
        <v>981.00000000000023</v>
      </c>
      <c r="G42" s="38">
        <v>102.00000000000001</v>
      </c>
      <c r="H42" s="38">
        <v>4003.9999999999968</v>
      </c>
      <c r="I42" s="38">
        <v>381.00000000000023</v>
      </c>
      <c r="J42" s="38">
        <v>6362.9999999999945</v>
      </c>
      <c r="K42" s="38">
        <v>366.99999999999983</v>
      </c>
      <c r="L42" s="38">
        <v>5226.0000000000055</v>
      </c>
      <c r="M42" s="38">
        <v>2866.0000000000005</v>
      </c>
      <c r="N42" s="38">
        <v>6175.9999999999964</v>
      </c>
      <c r="O42" s="38">
        <v>380.99999999999989</v>
      </c>
      <c r="P42" s="73"/>
    </row>
    <row r="43" spans="2:16" ht="15" customHeight="1">
      <c r="B43" s="7" t="s">
        <v>3</v>
      </c>
      <c r="C43" s="8" t="s">
        <v>27</v>
      </c>
      <c r="D43" s="38">
        <v>44674.99999999992</v>
      </c>
      <c r="E43" s="38">
        <v>2137.0000000000023</v>
      </c>
      <c r="F43" s="38">
        <v>37446.999999999985</v>
      </c>
      <c r="G43" s="38">
        <v>3860</v>
      </c>
      <c r="H43" s="38">
        <v>52954.999999999862</v>
      </c>
      <c r="I43" s="38">
        <v>3781.9999999999964</v>
      </c>
      <c r="J43" s="38">
        <v>52602.000000000036</v>
      </c>
      <c r="K43" s="38">
        <v>2528.9999999999986</v>
      </c>
      <c r="L43" s="38">
        <v>26944.99999999996</v>
      </c>
      <c r="M43" s="38">
        <v>1441.0000000000005</v>
      </c>
      <c r="N43" s="38">
        <v>56440.000000000138</v>
      </c>
      <c r="O43" s="38">
        <v>3796.9999999999927</v>
      </c>
      <c r="P43" s="73"/>
    </row>
    <row r="44" spans="2:16" ht="15" customHeight="1">
      <c r="B44" s="7" t="s">
        <v>4</v>
      </c>
      <c r="C44" s="8" t="s">
        <v>23</v>
      </c>
      <c r="D44" s="38">
        <v>297062.99999999919</v>
      </c>
      <c r="E44" s="38">
        <v>26335.999999999927</v>
      </c>
      <c r="F44" s="38">
        <v>76334.000000000146</v>
      </c>
      <c r="G44" s="38">
        <v>6424.9999999999918</v>
      </c>
      <c r="H44" s="38">
        <v>45728.999999999942</v>
      </c>
      <c r="I44" s="38">
        <v>3918.0000000000055</v>
      </c>
      <c r="J44" s="38">
        <v>354327.99999999697</v>
      </c>
      <c r="K44" s="38">
        <v>31852.999999999862</v>
      </c>
      <c r="L44" s="38">
        <v>98843.000000000306</v>
      </c>
      <c r="M44" s="38">
        <v>6760.0000000000009</v>
      </c>
      <c r="N44" s="38">
        <v>455446.99999999895</v>
      </c>
      <c r="O44" s="38">
        <v>53067.999999999971</v>
      </c>
      <c r="P44" s="73"/>
    </row>
    <row r="45" spans="2:16" ht="15" customHeight="1">
      <c r="B45" s="7" t="s">
        <v>5</v>
      </c>
      <c r="C45" s="9" t="s">
        <v>162</v>
      </c>
      <c r="D45" s="38">
        <v>613471.00000000792</v>
      </c>
      <c r="E45" s="38">
        <v>43333.00000000008</v>
      </c>
      <c r="F45" s="38">
        <v>605803.99999999977</v>
      </c>
      <c r="G45" s="38">
        <v>19418.000000000029</v>
      </c>
      <c r="H45" s="38">
        <v>177459.00000000114</v>
      </c>
      <c r="I45" s="38">
        <v>17463.00000000004</v>
      </c>
      <c r="J45" s="38">
        <v>868025.00000000314</v>
      </c>
      <c r="K45" s="38">
        <v>82142</v>
      </c>
      <c r="L45" s="38">
        <v>454699.99999999761</v>
      </c>
      <c r="M45" s="38">
        <v>30142.000000000164</v>
      </c>
      <c r="N45" s="38">
        <v>649539.00000000524</v>
      </c>
      <c r="O45" s="38">
        <v>59534.999999999956</v>
      </c>
      <c r="P45" s="73"/>
    </row>
    <row r="46" spans="2:16" ht="15" customHeight="1">
      <c r="B46" s="7" t="s">
        <v>6</v>
      </c>
      <c r="C46" s="9" t="s">
        <v>24</v>
      </c>
      <c r="D46" s="38">
        <v>153991.00000000003</v>
      </c>
      <c r="E46" s="38">
        <v>5922.0000000000218</v>
      </c>
      <c r="F46" s="38">
        <v>66267.999999999884</v>
      </c>
      <c r="G46" s="38">
        <v>4897.0000000000045</v>
      </c>
      <c r="H46" s="38">
        <v>62196.000000000007</v>
      </c>
      <c r="I46" s="38">
        <v>1940.9999999999993</v>
      </c>
      <c r="J46" s="38">
        <v>214691.00000000006</v>
      </c>
      <c r="K46" s="38">
        <v>8649.9999999999836</v>
      </c>
      <c r="L46" s="38">
        <v>136314.99999999985</v>
      </c>
      <c r="M46" s="38">
        <v>5019.0000000000009</v>
      </c>
      <c r="N46" s="38">
        <v>164004.99999999959</v>
      </c>
      <c r="O46" s="38">
        <v>6503.9999999999636</v>
      </c>
      <c r="P46" s="73"/>
    </row>
    <row r="47" spans="2:16" ht="15" customHeight="1">
      <c r="B47" s="7" t="s">
        <v>7</v>
      </c>
      <c r="C47" s="9" t="s">
        <v>31</v>
      </c>
      <c r="D47" s="38">
        <v>218664.00000000023</v>
      </c>
      <c r="E47" s="38">
        <v>16193.999999999956</v>
      </c>
      <c r="F47" s="38">
        <v>191717.99999999898</v>
      </c>
      <c r="G47" s="38">
        <v>10332.000000000058</v>
      </c>
      <c r="H47" s="38">
        <v>104455.00000000051</v>
      </c>
      <c r="I47" s="38">
        <v>10702.000000000049</v>
      </c>
      <c r="J47" s="38">
        <v>406386.99999999872</v>
      </c>
      <c r="K47" s="38">
        <v>33350.999999999789</v>
      </c>
      <c r="L47" s="38">
        <v>212934.00000000026</v>
      </c>
      <c r="M47" s="38">
        <v>16364.000000000051</v>
      </c>
      <c r="N47" s="38">
        <v>251841.99999999793</v>
      </c>
      <c r="O47" s="38">
        <v>23461.000000000076</v>
      </c>
      <c r="P47" s="73"/>
    </row>
    <row r="48" spans="2:16" ht="15" customHeight="1">
      <c r="B48" s="7" t="s">
        <v>8</v>
      </c>
      <c r="C48" s="9" t="s">
        <v>456</v>
      </c>
      <c r="D48" s="38">
        <v>121467.99999999971</v>
      </c>
      <c r="E48" s="38">
        <v>19938.999999999945</v>
      </c>
      <c r="F48" s="38">
        <v>8335.0000000000055</v>
      </c>
      <c r="G48" s="38">
        <v>2396.0000000000014</v>
      </c>
      <c r="H48" s="38">
        <v>11097</v>
      </c>
      <c r="I48" s="38">
        <v>413.99999999999983</v>
      </c>
      <c r="J48" s="38">
        <v>161484.00000000041</v>
      </c>
      <c r="K48" s="38">
        <v>4325.0000000000045</v>
      </c>
      <c r="L48" s="38">
        <v>92956.000000000146</v>
      </c>
      <c r="M48" s="38">
        <v>1888.9999999999995</v>
      </c>
      <c r="N48" s="38">
        <v>123134.0000000002</v>
      </c>
      <c r="O48" s="38">
        <v>6705.0000000000082</v>
      </c>
      <c r="P48" s="73"/>
    </row>
    <row r="49" spans="2:16" ht="15" customHeight="1">
      <c r="B49" s="7" t="s">
        <v>9</v>
      </c>
      <c r="C49" s="9" t="s">
        <v>29</v>
      </c>
      <c r="D49" s="38">
        <v>65034.000000000211</v>
      </c>
      <c r="E49" s="38">
        <v>2823.9999999999914</v>
      </c>
      <c r="F49" s="38">
        <v>4888.9999999999982</v>
      </c>
      <c r="G49" s="38">
        <v>567.00000000000102</v>
      </c>
      <c r="H49" s="38">
        <v>4193.0000000000009</v>
      </c>
      <c r="I49" s="38">
        <v>557</v>
      </c>
      <c r="J49" s="38">
        <v>74016.000000000087</v>
      </c>
      <c r="K49" s="38">
        <v>5890.0000000000018</v>
      </c>
      <c r="L49" s="38">
        <v>38925.000000000058</v>
      </c>
      <c r="M49" s="38">
        <v>3602.0000000000077</v>
      </c>
      <c r="N49" s="38">
        <v>19828.99999999992</v>
      </c>
      <c r="O49" s="38">
        <v>2342.0000000000045</v>
      </c>
      <c r="P49" s="73"/>
    </row>
    <row r="50" spans="2:16" ht="15" customHeight="1">
      <c r="B50" s="7" t="s">
        <v>10</v>
      </c>
      <c r="C50" s="9" t="s">
        <v>30</v>
      </c>
      <c r="D50" s="38">
        <v>15299.999999999991</v>
      </c>
      <c r="E50" s="38">
        <v>2060.9999999999927</v>
      </c>
      <c r="F50" s="38">
        <v>3043.0000000000009</v>
      </c>
      <c r="G50" s="38">
        <v>412.99999999999977</v>
      </c>
      <c r="H50" s="38">
        <v>3842.9999999999982</v>
      </c>
      <c r="I50" s="38">
        <v>889.99999999999909</v>
      </c>
      <c r="J50" s="38">
        <v>26998.000000000069</v>
      </c>
      <c r="K50" s="38">
        <v>4392.0000000000091</v>
      </c>
      <c r="L50" s="38">
        <v>12081.000000000015</v>
      </c>
      <c r="M50" s="38">
        <v>1273.9999999999991</v>
      </c>
      <c r="N50" s="38">
        <v>14311.999999999978</v>
      </c>
      <c r="O50" s="38">
        <v>2237.9999999999955</v>
      </c>
      <c r="P50" s="73"/>
    </row>
    <row r="51" spans="2:16" ht="15" customHeight="1">
      <c r="B51" s="7" t="s">
        <v>11</v>
      </c>
      <c r="C51" s="9" t="s">
        <v>32</v>
      </c>
      <c r="D51" s="38">
        <v>125262.99999999953</v>
      </c>
      <c r="E51" s="38">
        <v>8118.0000000000064</v>
      </c>
      <c r="F51" s="38">
        <v>25624.999999999975</v>
      </c>
      <c r="G51" s="38">
        <v>2198.0000000000005</v>
      </c>
      <c r="H51" s="38">
        <v>36002.000000000007</v>
      </c>
      <c r="I51" s="38">
        <v>4343.9999999999891</v>
      </c>
      <c r="J51" s="38">
        <v>194464.00000000009</v>
      </c>
      <c r="K51" s="38">
        <v>19169.000000000142</v>
      </c>
      <c r="L51" s="38">
        <v>74569.999999999578</v>
      </c>
      <c r="M51" s="38">
        <v>6719.0000000000073</v>
      </c>
      <c r="N51" s="38">
        <v>107455.00000000015</v>
      </c>
      <c r="O51" s="38">
        <v>10932.00000000002</v>
      </c>
      <c r="P51" s="73"/>
    </row>
    <row r="52" spans="2:16" ht="15" customHeight="1">
      <c r="B52" s="7" t="s">
        <v>12</v>
      </c>
      <c r="C52" s="9" t="s">
        <v>457</v>
      </c>
      <c r="D52" s="38">
        <v>242386.99999999985</v>
      </c>
      <c r="E52" s="38">
        <v>13159.999999999989</v>
      </c>
      <c r="F52" s="38">
        <v>287234.99999999971</v>
      </c>
      <c r="G52" s="38">
        <v>11690.000000000004</v>
      </c>
      <c r="H52" s="38">
        <v>95313.000000000029</v>
      </c>
      <c r="I52" s="38">
        <v>4511.9999999999909</v>
      </c>
      <c r="J52" s="38">
        <v>365005.99999999919</v>
      </c>
      <c r="K52" s="38">
        <v>16307.999999999969</v>
      </c>
      <c r="L52" s="38">
        <v>246969.00000000015</v>
      </c>
      <c r="M52" s="38">
        <v>12608.999999999971</v>
      </c>
      <c r="N52" s="38">
        <v>192324.00000000035</v>
      </c>
      <c r="O52" s="38">
        <v>12265.000000000022</v>
      </c>
      <c r="P52" s="73"/>
    </row>
    <row r="53" spans="2:16" ht="15" customHeight="1">
      <c r="B53" s="7" t="s">
        <v>13</v>
      </c>
      <c r="C53" s="9" t="s">
        <v>33</v>
      </c>
      <c r="D53" s="38">
        <v>13810.999999999987</v>
      </c>
      <c r="E53" s="38">
        <v>487.99999999999989</v>
      </c>
      <c r="F53" s="38">
        <v>10113.000000000004</v>
      </c>
      <c r="G53" s="38">
        <v>203.00000000000006</v>
      </c>
      <c r="H53" s="38">
        <v>9602.0000000000055</v>
      </c>
      <c r="I53" s="38">
        <v>446</v>
      </c>
      <c r="J53" s="38">
        <v>21057.000000000011</v>
      </c>
      <c r="K53" s="38">
        <v>801.99999999999977</v>
      </c>
      <c r="L53" s="38">
        <v>10831</v>
      </c>
      <c r="M53" s="38">
        <v>376.00000000000011</v>
      </c>
      <c r="N53" s="38">
        <v>20333.999999999949</v>
      </c>
      <c r="O53" s="38">
        <v>722.99999999999977</v>
      </c>
      <c r="P53" s="73"/>
    </row>
    <row r="54" spans="2:16" ht="15" customHeight="1">
      <c r="B54" s="7" t="s">
        <v>14</v>
      </c>
      <c r="C54" s="9" t="s">
        <v>25</v>
      </c>
      <c r="D54" s="38">
        <v>36634.999999999942</v>
      </c>
      <c r="E54" s="38">
        <v>1964.9999999999957</v>
      </c>
      <c r="F54" s="38">
        <v>12121.999999999984</v>
      </c>
      <c r="G54" s="38">
        <v>703.00000000000045</v>
      </c>
      <c r="H54" s="38">
        <v>18122.000000000004</v>
      </c>
      <c r="I54" s="38">
        <v>1024.9999999999982</v>
      </c>
      <c r="J54" s="38">
        <v>75578.000000000204</v>
      </c>
      <c r="K54" s="38">
        <v>4225.0000000000009</v>
      </c>
      <c r="L54" s="38">
        <v>22916.000000000065</v>
      </c>
      <c r="M54" s="38">
        <v>1335.9999999999998</v>
      </c>
      <c r="N54" s="38">
        <v>35795.000000000102</v>
      </c>
      <c r="O54" s="38">
        <v>1968.0000000000036</v>
      </c>
      <c r="P54" s="73"/>
    </row>
    <row r="55" spans="2:16" ht="15" customHeight="1">
      <c r="B55" s="7" t="s">
        <v>15</v>
      </c>
      <c r="C55" s="9" t="s">
        <v>34</v>
      </c>
      <c r="D55" s="38">
        <v>248754.0000000007</v>
      </c>
      <c r="E55" s="38">
        <v>27695.999999999927</v>
      </c>
      <c r="F55" s="38">
        <v>156285.00000000003</v>
      </c>
      <c r="G55" s="38">
        <v>6388.0000000000027</v>
      </c>
      <c r="H55" s="38">
        <v>293921.00000000006</v>
      </c>
      <c r="I55" s="38">
        <v>23099.000000000058</v>
      </c>
      <c r="J55" s="38">
        <v>439244.99999999831</v>
      </c>
      <c r="K55" s="38">
        <v>23980.000000000276</v>
      </c>
      <c r="L55" s="38">
        <v>258589.99999999974</v>
      </c>
      <c r="M55" s="38">
        <v>11503.000000000047</v>
      </c>
      <c r="N55" s="38">
        <v>223520.9999999998</v>
      </c>
      <c r="O55" s="38">
        <v>13994.999999999998</v>
      </c>
      <c r="P55" s="73"/>
    </row>
    <row r="56" spans="2:16" ht="15" customHeight="1">
      <c r="B56" s="7" t="s">
        <v>16</v>
      </c>
      <c r="C56" s="9" t="s">
        <v>35</v>
      </c>
      <c r="D56" s="38">
        <v>23193.000000000015</v>
      </c>
      <c r="E56" s="38">
        <v>1297.0000000000014</v>
      </c>
      <c r="F56" s="38">
        <v>4665.9999999999991</v>
      </c>
      <c r="G56" s="38">
        <v>331.00000000000017</v>
      </c>
      <c r="H56" s="38">
        <v>5069.9999999999955</v>
      </c>
      <c r="I56" s="38">
        <v>618.0000000000008</v>
      </c>
      <c r="J56" s="38">
        <v>36305.999999999978</v>
      </c>
      <c r="K56" s="38">
        <v>2904.9999999999986</v>
      </c>
      <c r="L56" s="38">
        <v>15118.000000000009</v>
      </c>
      <c r="M56" s="38">
        <v>939.99999999999955</v>
      </c>
      <c r="N56" s="38">
        <v>20831.000000000015</v>
      </c>
      <c r="O56" s="38">
        <v>1482.0000000000011</v>
      </c>
      <c r="P56" s="73"/>
    </row>
    <row r="57" spans="2:16" ht="15" customHeight="1">
      <c r="B57" s="7" t="s">
        <v>17</v>
      </c>
      <c r="C57" s="9" t="s">
        <v>36</v>
      </c>
      <c r="D57" s="38">
        <v>34386.999999999985</v>
      </c>
      <c r="E57" s="38">
        <v>5712.9999999999882</v>
      </c>
      <c r="F57" s="38">
        <v>15748.999999999971</v>
      </c>
      <c r="G57" s="38">
        <v>1791.9999999999995</v>
      </c>
      <c r="H57" s="38">
        <v>14058.999999999998</v>
      </c>
      <c r="I57" s="38">
        <v>2764.0000000000095</v>
      </c>
      <c r="J57" s="38">
        <v>70778.999999999898</v>
      </c>
      <c r="K57" s="38">
        <v>9541.0000000000182</v>
      </c>
      <c r="L57" s="38">
        <v>21920.999999999996</v>
      </c>
      <c r="M57" s="38">
        <v>2822.0000000000005</v>
      </c>
      <c r="N57" s="38">
        <v>39783.000000000044</v>
      </c>
      <c r="O57" s="38">
        <v>5344.0000000000036</v>
      </c>
      <c r="P57" s="73"/>
    </row>
    <row r="58" spans="2:16" ht="15" customHeight="1">
      <c r="B58" s="7" t="s">
        <v>18</v>
      </c>
      <c r="C58" s="9" t="s">
        <v>161</v>
      </c>
      <c r="D58" s="38">
        <v>202</v>
      </c>
      <c r="E58" s="38">
        <v>8</v>
      </c>
      <c r="F58" s="38">
        <v>7</v>
      </c>
      <c r="G58" s="38">
        <v>0</v>
      </c>
      <c r="H58" s="38">
        <v>19</v>
      </c>
      <c r="I58" s="38">
        <v>7</v>
      </c>
      <c r="J58" s="38">
        <v>0</v>
      </c>
      <c r="K58" s="38">
        <v>0</v>
      </c>
      <c r="L58" s="38">
        <v>138</v>
      </c>
      <c r="M58" s="38">
        <v>4</v>
      </c>
      <c r="N58" s="38">
        <v>228</v>
      </c>
      <c r="O58" s="38">
        <v>0.99999999999999978</v>
      </c>
    </row>
    <row r="59" spans="2:16" ht="3.75" customHeight="1">
      <c r="B59" s="12"/>
      <c r="C59" s="13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</row>
    <row r="60" spans="2:16">
      <c r="C60" s="1"/>
    </row>
  </sheetData>
  <mergeCells count="11">
    <mergeCell ref="N10:O10"/>
    <mergeCell ref="B3:O3"/>
    <mergeCell ref="B5:O5"/>
    <mergeCell ref="B6:O6"/>
    <mergeCell ref="D8:O8"/>
    <mergeCell ref="B8:C12"/>
    <mergeCell ref="D10:E10"/>
    <mergeCell ref="F10:G10"/>
    <mergeCell ref="H10:I10"/>
    <mergeCell ref="J10:K10"/>
    <mergeCell ref="L10:M10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2" orientation="landscape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rgb="FFD3D3F5"/>
    <pageSetUpPr fitToPage="1"/>
  </sheetPr>
  <dimension ref="B2:AH33"/>
  <sheetViews>
    <sheetView showGridLines="0" zoomScaleNormal="100" workbookViewId="0"/>
  </sheetViews>
  <sheetFormatPr defaultColWidth="9.140625" defaultRowHeight="14.25"/>
  <cols>
    <col min="1" max="1" width="9.140625" style="15"/>
    <col min="2" max="2" width="17.28515625" style="15" bestFit="1" customWidth="1"/>
    <col min="3" max="3" width="8.85546875" style="15" bestFit="1" customWidth="1"/>
    <col min="4" max="4" width="8.140625" style="15" customWidth="1"/>
    <col min="5" max="5" width="8.85546875" style="15" bestFit="1" customWidth="1"/>
    <col min="6" max="6" width="8.140625" style="15" customWidth="1"/>
    <col min="7" max="7" width="9.28515625" style="15" customWidth="1"/>
    <col min="8" max="8" width="7.85546875" style="15" bestFit="1" customWidth="1"/>
    <col min="9" max="9" width="12.5703125" style="15" customWidth="1"/>
    <col min="10" max="10" width="11.140625" style="15" customWidth="1"/>
    <col min="11" max="11" width="9" style="15" customWidth="1"/>
    <col min="12" max="12" width="8.140625" style="15" customWidth="1"/>
    <col min="13" max="13" width="8.85546875" style="15" bestFit="1" customWidth="1"/>
    <col min="14" max="14" width="7.7109375" style="15" customWidth="1"/>
    <col min="15" max="16384" width="9.140625" style="15"/>
  </cols>
  <sheetData>
    <row r="2" spans="2:34" ht="15">
      <c r="B2" s="14"/>
      <c r="C2" s="14"/>
      <c r="D2" s="14"/>
      <c r="N2" s="14" t="s">
        <v>177</v>
      </c>
    </row>
    <row r="3" spans="2:34" ht="33.75" customHeight="1">
      <c r="B3" s="145" t="s">
        <v>176</v>
      </c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</row>
    <row r="4" spans="2:34" ht="3.75" customHeight="1"/>
    <row r="5" spans="2:34">
      <c r="B5" s="147">
        <v>2023</v>
      </c>
      <c r="C5" s="147"/>
      <c r="D5" s="147"/>
      <c r="E5" s="147"/>
      <c r="F5" s="147"/>
      <c r="G5" s="147"/>
      <c r="H5" s="147"/>
      <c r="I5" s="147"/>
      <c r="J5" s="147"/>
      <c r="K5" s="147"/>
      <c r="L5" s="147"/>
      <c r="M5" s="147"/>
      <c r="N5" s="147"/>
    </row>
    <row r="6" spans="2:34" ht="15" customHeight="1">
      <c r="B6" s="146" t="s">
        <v>40</v>
      </c>
      <c r="C6" s="146"/>
      <c r="D6" s="146"/>
      <c r="E6" s="146"/>
      <c r="F6" s="146"/>
      <c r="G6" s="146"/>
      <c r="H6" s="146"/>
      <c r="I6" s="146"/>
      <c r="J6" s="146"/>
      <c r="K6" s="146"/>
      <c r="L6" s="146"/>
      <c r="M6" s="146"/>
      <c r="N6" s="146"/>
    </row>
    <row r="7" spans="2:34" ht="3" customHeight="1"/>
    <row r="8" spans="2:34" ht="30" customHeight="1">
      <c r="B8" s="157" t="s">
        <v>42</v>
      </c>
      <c r="C8" s="162" t="s">
        <v>165</v>
      </c>
      <c r="D8" s="159"/>
      <c r="E8" s="161"/>
      <c r="F8" s="161"/>
      <c r="G8" s="161"/>
      <c r="H8" s="161"/>
      <c r="I8" s="161"/>
      <c r="J8" s="161"/>
      <c r="K8" s="161"/>
      <c r="L8" s="161"/>
      <c r="M8" s="161"/>
      <c r="N8" s="165"/>
    </row>
    <row r="9" spans="2:34" ht="3.75" customHeight="1">
      <c r="B9" s="157"/>
      <c r="C9" s="94"/>
      <c r="D9" s="25"/>
      <c r="E9" s="25"/>
      <c r="F9" s="25"/>
      <c r="G9" s="25"/>
      <c r="H9" s="25"/>
      <c r="I9" s="25"/>
      <c r="J9" s="25"/>
      <c r="K9" s="25"/>
      <c r="L9" s="25"/>
      <c r="M9" s="25"/>
      <c r="N9" s="95"/>
    </row>
    <row r="10" spans="2:34" s="16" customFormat="1" ht="36" customHeight="1">
      <c r="B10" s="157"/>
      <c r="C10" s="167" t="s">
        <v>166</v>
      </c>
      <c r="D10" s="166"/>
      <c r="E10" s="167" t="s">
        <v>167</v>
      </c>
      <c r="F10" s="168"/>
      <c r="G10" s="167" t="s">
        <v>168</v>
      </c>
      <c r="H10" s="168"/>
      <c r="I10" s="166" t="s">
        <v>171</v>
      </c>
      <c r="J10" s="166"/>
      <c r="K10" s="167" t="s">
        <v>169</v>
      </c>
      <c r="L10" s="168"/>
      <c r="M10" s="166" t="s">
        <v>170</v>
      </c>
      <c r="N10" s="166"/>
    </row>
    <row r="11" spans="2:34" ht="3.75" customHeight="1">
      <c r="B11" s="157"/>
      <c r="C11" s="94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95"/>
    </row>
    <row r="12" spans="2:34" s="16" customFormat="1" ht="59.25" customHeight="1">
      <c r="B12" s="157"/>
      <c r="C12" s="99" t="s">
        <v>461</v>
      </c>
      <c r="D12" s="98" t="s">
        <v>462</v>
      </c>
      <c r="E12" s="27" t="s">
        <v>461</v>
      </c>
      <c r="F12" s="98" t="s">
        <v>462</v>
      </c>
      <c r="G12" s="27" t="s">
        <v>461</v>
      </c>
      <c r="H12" s="98" t="s">
        <v>462</v>
      </c>
      <c r="I12" s="27" t="s">
        <v>461</v>
      </c>
      <c r="J12" s="98" t="s">
        <v>462</v>
      </c>
      <c r="K12" s="27" t="s">
        <v>461</v>
      </c>
      <c r="L12" s="98" t="s">
        <v>462</v>
      </c>
      <c r="M12" s="27" t="s">
        <v>461</v>
      </c>
      <c r="N12" s="98" t="s">
        <v>462</v>
      </c>
    </row>
    <row r="13" spans="2:34" ht="3.75" customHeight="1"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</row>
    <row r="14" spans="2:34" ht="15" customHeight="1">
      <c r="B14" s="5" t="s">
        <v>19</v>
      </c>
      <c r="C14" s="6">
        <v>3133300.9999999371</v>
      </c>
      <c r="D14" s="6">
        <v>231918.00000000122</v>
      </c>
      <c r="E14" s="37">
        <v>2074508.9999999942</v>
      </c>
      <c r="F14" s="37">
        <v>94359.999999999098</v>
      </c>
      <c r="G14" s="37">
        <v>1207620.0000000035</v>
      </c>
      <c r="H14" s="37">
        <v>101556.99999999988</v>
      </c>
      <c r="I14" s="37">
        <v>4384165.0000000102</v>
      </c>
      <c r="J14" s="37">
        <v>317113.00000000105</v>
      </c>
      <c r="K14" s="37">
        <v>2110768.9999999744</v>
      </c>
      <c r="L14" s="37">
        <v>125266.00000000038</v>
      </c>
      <c r="M14" s="37">
        <v>3291003.0000000452</v>
      </c>
      <c r="N14" s="37">
        <v>281351.00000000105</v>
      </c>
      <c r="O14" s="143"/>
      <c r="P14" s="143"/>
      <c r="Q14" s="143"/>
      <c r="R14" s="143"/>
      <c r="S14" s="143"/>
      <c r="T14" s="143"/>
      <c r="U14" s="143"/>
      <c r="V14" s="143"/>
      <c r="W14" s="143"/>
      <c r="X14" s="143"/>
      <c r="Y14" s="143"/>
      <c r="Z14" s="143"/>
      <c r="AA14" s="143"/>
      <c r="AB14" s="143"/>
      <c r="AC14" s="143"/>
      <c r="AD14" s="143"/>
      <c r="AE14" s="143"/>
      <c r="AF14" s="143"/>
      <c r="AG14" s="143"/>
      <c r="AH14" s="143"/>
    </row>
    <row r="15" spans="2:34" ht="15" customHeight="1">
      <c r="B15" s="11" t="s">
        <v>43</v>
      </c>
      <c r="C15" s="18">
        <v>260505.00000000044</v>
      </c>
      <c r="D15" s="18">
        <v>20852.999999999927</v>
      </c>
      <c r="E15" s="38">
        <v>133438.99999999933</v>
      </c>
      <c r="F15" s="38">
        <v>7111.99999999999</v>
      </c>
      <c r="G15" s="38">
        <v>81909</v>
      </c>
      <c r="H15" s="38">
        <v>10115.000000000011</v>
      </c>
      <c r="I15" s="38">
        <v>352576.99999999994</v>
      </c>
      <c r="J15" s="38">
        <v>31475.999999999978</v>
      </c>
      <c r="K15" s="38">
        <v>163487.00000000026</v>
      </c>
      <c r="L15" s="38">
        <v>12505.999999999973</v>
      </c>
      <c r="M15" s="38">
        <v>304656.00000000111</v>
      </c>
      <c r="N15" s="38">
        <v>25643.000000000007</v>
      </c>
      <c r="O15" s="72"/>
    </row>
    <row r="16" spans="2:34" ht="15" customHeight="1">
      <c r="B16" s="11" t="s">
        <v>44</v>
      </c>
      <c r="C16" s="18">
        <v>33483.000000000029</v>
      </c>
      <c r="D16" s="18">
        <v>3110.9999999999977</v>
      </c>
      <c r="E16" s="38">
        <v>29888.999999999989</v>
      </c>
      <c r="F16" s="38">
        <v>1458.0000000000005</v>
      </c>
      <c r="G16" s="38">
        <v>31152.000000000007</v>
      </c>
      <c r="H16" s="38">
        <v>1654.9999999999989</v>
      </c>
      <c r="I16" s="38">
        <v>72754.999999999956</v>
      </c>
      <c r="J16" s="38">
        <v>5247.9999999999918</v>
      </c>
      <c r="K16" s="38">
        <v>31484.999999999967</v>
      </c>
      <c r="L16" s="38">
        <v>1571.9999999999993</v>
      </c>
      <c r="M16" s="38">
        <v>46854.999999999971</v>
      </c>
      <c r="N16" s="38">
        <v>2887.9999999999964</v>
      </c>
      <c r="O16" s="72"/>
    </row>
    <row r="17" spans="2:15" ht="15" customHeight="1">
      <c r="B17" s="11" t="s">
        <v>46</v>
      </c>
      <c r="C17" s="18">
        <v>212470.99999999886</v>
      </c>
      <c r="D17" s="18">
        <v>15415.000000000022</v>
      </c>
      <c r="E17" s="38">
        <v>123449.99999999952</v>
      </c>
      <c r="F17" s="38">
        <v>5105.9999999999936</v>
      </c>
      <c r="G17" s="38">
        <v>76871.000000000029</v>
      </c>
      <c r="H17" s="38">
        <v>5897</v>
      </c>
      <c r="I17" s="38">
        <v>324484.00000000064</v>
      </c>
      <c r="J17" s="38">
        <v>23974.000000000065</v>
      </c>
      <c r="K17" s="38">
        <v>110988.00000000028</v>
      </c>
      <c r="L17" s="38">
        <v>8078.9999999999782</v>
      </c>
      <c r="M17" s="38">
        <v>266144.99999999988</v>
      </c>
      <c r="N17" s="38">
        <v>20427.999999999884</v>
      </c>
      <c r="O17" s="72"/>
    </row>
    <row r="18" spans="2:15" ht="15" customHeight="1">
      <c r="B18" s="11" t="s">
        <v>45</v>
      </c>
      <c r="C18" s="18">
        <v>18444.000000000062</v>
      </c>
      <c r="D18" s="18">
        <v>2309.9999999999995</v>
      </c>
      <c r="E18" s="38">
        <v>7208.9999999999955</v>
      </c>
      <c r="F18" s="38">
        <v>669.00000000000057</v>
      </c>
      <c r="G18" s="38">
        <v>7934.9999999999973</v>
      </c>
      <c r="H18" s="38">
        <v>1060.0000000000007</v>
      </c>
      <c r="I18" s="38">
        <v>29409.000000000058</v>
      </c>
      <c r="J18" s="38">
        <v>4149.9999999999945</v>
      </c>
      <c r="K18" s="38">
        <v>13376</v>
      </c>
      <c r="L18" s="38">
        <v>1618.9999999999982</v>
      </c>
      <c r="M18" s="38">
        <v>26855.000000000018</v>
      </c>
      <c r="N18" s="38">
        <v>3760.0000000000064</v>
      </c>
      <c r="O18" s="72"/>
    </row>
    <row r="19" spans="2:15" ht="15" customHeight="1">
      <c r="B19" s="11" t="s">
        <v>47</v>
      </c>
      <c r="C19" s="18">
        <v>34979</v>
      </c>
      <c r="D19" s="18">
        <v>2870</v>
      </c>
      <c r="E19" s="38">
        <v>24469.999999999982</v>
      </c>
      <c r="F19" s="38">
        <v>1323</v>
      </c>
      <c r="G19" s="38">
        <v>12181.000000000009</v>
      </c>
      <c r="H19" s="38">
        <v>1398.0000000000007</v>
      </c>
      <c r="I19" s="38">
        <v>36383.999999999905</v>
      </c>
      <c r="J19" s="38">
        <v>2858</v>
      </c>
      <c r="K19" s="38">
        <v>22270.999999999931</v>
      </c>
      <c r="L19" s="38">
        <v>1456.000000000002</v>
      </c>
      <c r="M19" s="38">
        <v>27498.999999999949</v>
      </c>
      <c r="N19" s="38">
        <v>3840.9999999999959</v>
      </c>
      <c r="O19" s="72"/>
    </row>
    <row r="20" spans="2:15" ht="15" customHeight="1">
      <c r="B20" s="11" t="s">
        <v>48</v>
      </c>
      <c r="C20" s="18">
        <v>103120.99999999993</v>
      </c>
      <c r="D20" s="18">
        <v>8872.0000000000236</v>
      </c>
      <c r="E20" s="38">
        <v>71863.999999999796</v>
      </c>
      <c r="F20" s="38">
        <v>4068.9999999999873</v>
      </c>
      <c r="G20" s="38">
        <v>49925.99999999992</v>
      </c>
      <c r="H20" s="38">
        <v>5110.0000000000064</v>
      </c>
      <c r="I20" s="38">
        <v>146869.99999999927</v>
      </c>
      <c r="J20" s="38">
        <v>14374.999999999924</v>
      </c>
      <c r="K20" s="38">
        <v>77902.999999999796</v>
      </c>
      <c r="L20" s="38">
        <v>6853.0000000000045</v>
      </c>
      <c r="M20" s="38">
        <v>135528.00000000015</v>
      </c>
      <c r="N20" s="38">
        <v>13830.999999999989</v>
      </c>
      <c r="O20" s="72"/>
    </row>
    <row r="21" spans="2:15" ht="15" customHeight="1">
      <c r="B21" s="11" t="s">
        <v>49</v>
      </c>
      <c r="C21" s="18">
        <v>40666.000000000029</v>
      </c>
      <c r="D21" s="18">
        <v>2776.9999999999982</v>
      </c>
      <c r="E21" s="38">
        <v>33710.000000000015</v>
      </c>
      <c r="F21" s="38">
        <v>1311</v>
      </c>
      <c r="G21" s="38">
        <v>29803.000000000004</v>
      </c>
      <c r="H21" s="38">
        <v>793.00000000000011</v>
      </c>
      <c r="I21" s="38">
        <v>61616.999999999985</v>
      </c>
      <c r="J21" s="38">
        <v>3870.9999999999995</v>
      </c>
      <c r="K21" s="38">
        <v>26574.000000000025</v>
      </c>
      <c r="L21" s="38">
        <v>1710.0000000000023</v>
      </c>
      <c r="M21" s="38">
        <v>44536.000000000029</v>
      </c>
      <c r="N21" s="38">
        <v>2517.0000000000018</v>
      </c>
      <c r="O21" s="72"/>
    </row>
    <row r="22" spans="2:15" ht="15" customHeight="1">
      <c r="B22" s="11" t="s">
        <v>50</v>
      </c>
      <c r="C22" s="18">
        <v>135719.99999999985</v>
      </c>
      <c r="D22" s="18">
        <v>12617.99999999998</v>
      </c>
      <c r="E22" s="38">
        <v>109445.00000000006</v>
      </c>
      <c r="F22" s="38">
        <v>5242.99999999999</v>
      </c>
      <c r="G22" s="38">
        <v>55010.000000000109</v>
      </c>
      <c r="H22" s="38">
        <v>6451.9999999999982</v>
      </c>
      <c r="I22" s="38">
        <v>224810.00000000035</v>
      </c>
      <c r="J22" s="38">
        <v>20216.999999999993</v>
      </c>
      <c r="K22" s="38">
        <v>98598.999999999825</v>
      </c>
      <c r="L22" s="38">
        <v>7425.99999999997</v>
      </c>
      <c r="M22" s="38">
        <v>133356.00000000006</v>
      </c>
      <c r="N22" s="38">
        <v>12321.000000000049</v>
      </c>
      <c r="O22" s="72"/>
    </row>
    <row r="23" spans="2:15" ht="15" customHeight="1">
      <c r="B23" s="11" t="s">
        <v>51</v>
      </c>
      <c r="C23" s="18">
        <v>22115.999999999996</v>
      </c>
      <c r="D23" s="18">
        <v>2034.9999999999973</v>
      </c>
      <c r="E23" s="38">
        <v>30481.000000000018</v>
      </c>
      <c r="F23" s="38">
        <v>1547.9999999999995</v>
      </c>
      <c r="G23" s="38">
        <v>11966.999999999998</v>
      </c>
      <c r="H23" s="38">
        <v>826.99999999999898</v>
      </c>
      <c r="I23" s="38">
        <v>31466.999999999935</v>
      </c>
      <c r="J23" s="38">
        <v>3982.9999999999809</v>
      </c>
      <c r="K23" s="38">
        <v>9824.0000000000018</v>
      </c>
      <c r="L23" s="38">
        <v>865.99999999999977</v>
      </c>
      <c r="M23" s="38">
        <v>25405.999999999964</v>
      </c>
      <c r="N23" s="38">
        <v>3494.9999999999932</v>
      </c>
      <c r="O23" s="72"/>
    </row>
    <row r="24" spans="2:15" ht="15" customHeight="1">
      <c r="B24" s="11" t="s">
        <v>52</v>
      </c>
      <c r="C24" s="18">
        <v>128378.99999999962</v>
      </c>
      <c r="D24" s="18">
        <v>10316.999999999978</v>
      </c>
      <c r="E24" s="38">
        <v>67710.000000000029</v>
      </c>
      <c r="F24" s="38">
        <v>4452.9999999999991</v>
      </c>
      <c r="G24" s="38">
        <v>52932.99999999992</v>
      </c>
      <c r="H24" s="38">
        <v>5345.0000000000009</v>
      </c>
      <c r="I24" s="38">
        <v>208740.00000000227</v>
      </c>
      <c r="J24" s="38">
        <v>19161.999999999942</v>
      </c>
      <c r="K24" s="38">
        <v>86430.999999999622</v>
      </c>
      <c r="L24" s="38">
        <v>7214.0000000000109</v>
      </c>
      <c r="M24" s="38">
        <v>170347.99999999997</v>
      </c>
      <c r="N24" s="38">
        <v>17743.999999999985</v>
      </c>
      <c r="O24" s="72"/>
    </row>
    <row r="25" spans="2:15" ht="15" customHeight="1">
      <c r="B25" s="11" t="s">
        <v>53</v>
      </c>
      <c r="C25" s="18">
        <v>1009435.9999999931</v>
      </c>
      <c r="D25" s="18">
        <v>73162.000000000073</v>
      </c>
      <c r="E25" s="38">
        <v>697453.00000000093</v>
      </c>
      <c r="F25" s="38">
        <v>23121.999999999942</v>
      </c>
      <c r="G25" s="38">
        <v>357508.99999999977</v>
      </c>
      <c r="H25" s="38">
        <v>29011.000000000091</v>
      </c>
      <c r="I25" s="38">
        <v>1305116.9999999984</v>
      </c>
      <c r="J25" s="38">
        <v>67067.999999999651</v>
      </c>
      <c r="K25" s="38">
        <v>730903.00000000466</v>
      </c>
      <c r="L25" s="38">
        <v>32138.000000000211</v>
      </c>
      <c r="M25" s="38">
        <v>877804.99999999441</v>
      </c>
      <c r="N25" s="38">
        <v>55815.000000000415</v>
      </c>
      <c r="O25" s="72"/>
    </row>
    <row r="26" spans="2:15" ht="15" customHeight="1">
      <c r="B26" s="11" t="s">
        <v>54</v>
      </c>
      <c r="C26" s="18">
        <v>21953.000000000018</v>
      </c>
      <c r="D26" s="18">
        <v>1501.9999999999984</v>
      </c>
      <c r="E26" s="38">
        <v>17702.000000000025</v>
      </c>
      <c r="F26" s="38">
        <v>835.99999999999852</v>
      </c>
      <c r="G26" s="38">
        <v>10684.000000000009</v>
      </c>
      <c r="H26" s="38">
        <v>1000.9999999999998</v>
      </c>
      <c r="I26" s="38">
        <v>28309.000000000033</v>
      </c>
      <c r="J26" s="38">
        <v>1913.9999999999995</v>
      </c>
      <c r="K26" s="38">
        <v>15444.999999999993</v>
      </c>
      <c r="L26" s="38">
        <v>885.00000000000068</v>
      </c>
      <c r="M26" s="38">
        <v>19004.000000000004</v>
      </c>
      <c r="N26" s="38">
        <v>915.99999999999977</v>
      </c>
      <c r="O26" s="72"/>
    </row>
    <row r="27" spans="2:15" ht="15" customHeight="1">
      <c r="B27" s="11" t="s">
        <v>55</v>
      </c>
      <c r="C27" s="18">
        <v>604638.99999999977</v>
      </c>
      <c r="D27" s="18">
        <v>36423.999999999891</v>
      </c>
      <c r="E27" s="38">
        <v>397853.00000000093</v>
      </c>
      <c r="F27" s="38">
        <v>17427.999999999975</v>
      </c>
      <c r="G27" s="38">
        <v>193216.99999999953</v>
      </c>
      <c r="H27" s="38">
        <v>11557.999999999985</v>
      </c>
      <c r="I27" s="38">
        <v>835988.99999999837</v>
      </c>
      <c r="J27" s="38">
        <v>49285.999999999141</v>
      </c>
      <c r="K27" s="38">
        <v>385779.00000000081</v>
      </c>
      <c r="L27" s="38">
        <v>22067.999999999964</v>
      </c>
      <c r="M27" s="38">
        <v>602081.00000000198</v>
      </c>
      <c r="N27" s="38">
        <v>41764.999999999651</v>
      </c>
      <c r="O27" s="72"/>
    </row>
    <row r="28" spans="2:15" ht="15" customHeight="1">
      <c r="B28" s="11" t="s">
        <v>56</v>
      </c>
      <c r="C28" s="18">
        <v>105751.99999999994</v>
      </c>
      <c r="D28" s="18">
        <v>6689.00000000002</v>
      </c>
      <c r="E28" s="38">
        <v>68237.999999999942</v>
      </c>
      <c r="F28" s="38">
        <v>3441.9999999999941</v>
      </c>
      <c r="G28" s="38">
        <v>40599.000000000007</v>
      </c>
      <c r="H28" s="38">
        <v>3356.9999999999932</v>
      </c>
      <c r="I28" s="38">
        <v>159971.99999999945</v>
      </c>
      <c r="J28" s="38">
        <v>13072.000000000011</v>
      </c>
      <c r="K28" s="38">
        <v>70686.000000000116</v>
      </c>
      <c r="L28" s="38">
        <v>5021.0000000000064</v>
      </c>
      <c r="M28" s="38">
        <v>133028.00000000023</v>
      </c>
      <c r="N28" s="38">
        <v>11014.000000000035</v>
      </c>
      <c r="O28" s="72"/>
    </row>
    <row r="29" spans="2:15" ht="15" customHeight="1">
      <c r="B29" s="11" t="s">
        <v>57</v>
      </c>
      <c r="C29" s="18">
        <v>191374.00000000015</v>
      </c>
      <c r="D29" s="18">
        <v>12824.999999999967</v>
      </c>
      <c r="E29" s="38">
        <v>127511.99999999958</v>
      </c>
      <c r="F29" s="38">
        <v>6383.9999999999955</v>
      </c>
      <c r="G29" s="38">
        <v>92033.999999999884</v>
      </c>
      <c r="H29" s="38">
        <v>7759.0000000000082</v>
      </c>
      <c r="I29" s="38">
        <v>247300.00000000064</v>
      </c>
      <c r="J29" s="38">
        <v>22786.999999999884</v>
      </c>
      <c r="K29" s="38">
        <v>135108.00000000009</v>
      </c>
      <c r="L29" s="38">
        <v>6304.0000000000136</v>
      </c>
      <c r="M29" s="38">
        <v>185869.00000000061</v>
      </c>
      <c r="N29" s="38">
        <v>32264.999999999927</v>
      </c>
      <c r="O29" s="72"/>
    </row>
    <row r="30" spans="2:15" ht="15" customHeight="1">
      <c r="B30" s="11" t="s">
        <v>58</v>
      </c>
      <c r="C30" s="18">
        <v>75917.000000000058</v>
      </c>
      <c r="D30" s="18">
        <v>7542.0000000000173</v>
      </c>
      <c r="E30" s="38">
        <v>53255.000000000065</v>
      </c>
      <c r="F30" s="38">
        <v>3793.0000000000077</v>
      </c>
      <c r="G30" s="38">
        <v>38207.999999999956</v>
      </c>
      <c r="H30" s="38">
        <v>4364.0000000000027</v>
      </c>
      <c r="I30" s="38">
        <v>118929.99999999983</v>
      </c>
      <c r="J30" s="38">
        <v>12803.999999999938</v>
      </c>
      <c r="K30" s="38">
        <v>50859.00000000008</v>
      </c>
      <c r="L30" s="38">
        <v>3888.9999999999995</v>
      </c>
      <c r="M30" s="38">
        <v>104802.99999999991</v>
      </c>
      <c r="N30" s="38">
        <v>13089.999999999953</v>
      </c>
      <c r="O30" s="72"/>
    </row>
    <row r="31" spans="2:15" ht="15" customHeight="1">
      <c r="B31" s="11" t="s">
        <v>59</v>
      </c>
      <c r="C31" s="18">
        <v>34579.999999999993</v>
      </c>
      <c r="D31" s="18">
        <v>3970.9999999999886</v>
      </c>
      <c r="E31" s="38">
        <v>19221.999999999985</v>
      </c>
      <c r="F31" s="38">
        <v>1249.9999999999995</v>
      </c>
      <c r="G31" s="38">
        <v>14759.999999999996</v>
      </c>
      <c r="H31" s="38">
        <v>1497.0000000000011</v>
      </c>
      <c r="I31" s="38">
        <v>47900.999999999985</v>
      </c>
      <c r="J31" s="38">
        <v>6059.0000000000055</v>
      </c>
      <c r="K31" s="38">
        <v>31105.000000000004</v>
      </c>
      <c r="L31" s="38">
        <v>2347.9999999999995</v>
      </c>
      <c r="M31" s="38">
        <v>45622.999999999847</v>
      </c>
      <c r="N31" s="38">
        <v>5512.9999999999973</v>
      </c>
      <c r="O31" s="72"/>
    </row>
    <row r="32" spans="2:15" ht="15" customHeight="1">
      <c r="B32" s="11" t="s">
        <v>60</v>
      </c>
      <c r="C32" s="18">
        <v>99766.000000000247</v>
      </c>
      <c r="D32" s="18">
        <v>8625.0000000000546</v>
      </c>
      <c r="E32" s="38">
        <v>61607.000000000218</v>
      </c>
      <c r="F32" s="38">
        <v>5812.9999999999882</v>
      </c>
      <c r="G32" s="38">
        <v>50922.000000000065</v>
      </c>
      <c r="H32" s="38">
        <v>4357.9999999999927</v>
      </c>
      <c r="I32" s="38">
        <v>151534.00000000015</v>
      </c>
      <c r="J32" s="38">
        <v>14808.999999999947</v>
      </c>
      <c r="K32" s="38">
        <v>49946.000000000306</v>
      </c>
      <c r="L32" s="38">
        <v>3312.0000000000041</v>
      </c>
      <c r="M32" s="38">
        <v>141605.99999999956</v>
      </c>
      <c r="N32" s="38">
        <v>14504.999999999973</v>
      </c>
      <c r="O32" s="72"/>
    </row>
    <row r="33" spans="2:14" ht="3.75" customHeight="1">
      <c r="B33" s="12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</row>
  </sheetData>
  <mergeCells count="11">
    <mergeCell ref="K10:L10"/>
    <mergeCell ref="M10:N10"/>
    <mergeCell ref="B3:N3"/>
    <mergeCell ref="B5:N5"/>
    <mergeCell ref="B6:N6"/>
    <mergeCell ref="B8:B12"/>
    <mergeCell ref="C8:N8"/>
    <mergeCell ref="C10:D10"/>
    <mergeCell ref="E10:F10"/>
    <mergeCell ref="G10:H10"/>
    <mergeCell ref="I10:J10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3" orientation="landscape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rgb="FFD3D3F5"/>
    <pageSetUpPr fitToPage="1"/>
  </sheetPr>
  <dimension ref="B2:J58"/>
  <sheetViews>
    <sheetView showGridLines="0" zoomScaleNormal="100" workbookViewId="0"/>
  </sheetViews>
  <sheetFormatPr defaultColWidth="9.140625" defaultRowHeight="14.25" outlineLevelRow="1"/>
  <cols>
    <col min="1" max="1" width="8" style="15" customWidth="1"/>
    <col min="2" max="2" width="3.5703125" style="15" customWidth="1"/>
    <col min="3" max="3" width="54.28515625" style="15" bestFit="1" customWidth="1"/>
    <col min="4" max="4" width="11.85546875" style="15" customWidth="1"/>
    <col min="5" max="5" width="10.85546875" style="15" customWidth="1"/>
    <col min="6" max="6" width="11.42578125" style="15" customWidth="1"/>
    <col min="7" max="7" width="11.85546875" style="15" customWidth="1"/>
    <col min="8" max="8" width="11.28515625" style="15" customWidth="1"/>
    <col min="9" max="9" width="7.42578125" style="15" bestFit="1" customWidth="1"/>
    <col min="10" max="10" width="10.28515625" style="15" customWidth="1"/>
    <col min="11" max="16384" width="9.140625" style="15"/>
  </cols>
  <sheetData>
    <row r="2" spans="2:10" ht="15">
      <c r="C2" s="14"/>
      <c r="D2" s="14"/>
      <c r="E2" s="14"/>
      <c r="J2" s="14" t="s">
        <v>180</v>
      </c>
    </row>
    <row r="3" spans="2:10" ht="23.25" customHeight="1">
      <c r="B3" s="145" t="s">
        <v>179</v>
      </c>
      <c r="C3" s="145"/>
      <c r="D3" s="145"/>
      <c r="E3" s="145"/>
      <c r="F3" s="145"/>
      <c r="G3" s="145"/>
      <c r="H3" s="145"/>
      <c r="I3" s="145"/>
      <c r="J3" s="145"/>
    </row>
    <row r="4" spans="2:10" ht="3.75" customHeight="1"/>
    <row r="5" spans="2:10" ht="13.5" customHeight="1">
      <c r="B5" s="147">
        <v>2023</v>
      </c>
      <c r="C5" s="147"/>
      <c r="D5" s="147"/>
      <c r="E5" s="147"/>
      <c r="F5" s="147"/>
      <c r="G5" s="147"/>
      <c r="H5" s="147"/>
      <c r="I5" s="147"/>
      <c r="J5" s="147"/>
    </row>
    <row r="6" spans="2:10" ht="15" customHeight="1">
      <c r="B6" s="146" t="s">
        <v>40</v>
      </c>
      <c r="C6" s="146"/>
      <c r="D6" s="146"/>
      <c r="E6" s="146"/>
      <c r="F6" s="146"/>
      <c r="G6" s="146"/>
      <c r="H6" s="146"/>
      <c r="I6" s="146"/>
      <c r="J6" s="146"/>
    </row>
    <row r="7" spans="2:10" ht="3" customHeight="1"/>
    <row r="8" spans="2:10" ht="21.75" customHeight="1">
      <c r="B8" s="157" t="s">
        <v>38</v>
      </c>
      <c r="C8" s="157"/>
      <c r="D8" s="162" t="s">
        <v>178</v>
      </c>
      <c r="E8" s="159"/>
      <c r="F8" s="161"/>
      <c r="G8" s="161"/>
      <c r="H8" s="161"/>
      <c r="I8" s="161"/>
      <c r="J8" s="165"/>
    </row>
    <row r="9" spans="2:10" ht="3.75" customHeight="1">
      <c r="B9" s="157"/>
      <c r="C9" s="157"/>
      <c r="D9" s="94"/>
      <c r="E9" s="25"/>
      <c r="F9" s="25"/>
      <c r="G9" s="25"/>
      <c r="H9" s="25"/>
      <c r="I9" s="25"/>
      <c r="J9" s="95"/>
    </row>
    <row r="10" spans="2:10" s="16" customFormat="1" ht="30.75" customHeight="1">
      <c r="B10" s="157"/>
      <c r="C10" s="157"/>
      <c r="D10" s="89" t="s">
        <v>181</v>
      </c>
      <c r="E10" s="93" t="s">
        <v>182</v>
      </c>
      <c r="F10" s="21" t="s">
        <v>183</v>
      </c>
      <c r="G10" s="93" t="s">
        <v>184</v>
      </c>
      <c r="H10" s="21" t="s">
        <v>185</v>
      </c>
      <c r="I10" s="93" t="s">
        <v>186</v>
      </c>
      <c r="J10" s="90" t="s">
        <v>170</v>
      </c>
    </row>
    <row r="11" spans="2:10" ht="3.75" customHeight="1">
      <c r="B11" s="17"/>
      <c r="C11" s="17"/>
      <c r="D11" s="17"/>
      <c r="E11" s="17"/>
      <c r="F11" s="17"/>
      <c r="G11" s="17"/>
      <c r="H11" s="17"/>
      <c r="I11" s="17"/>
      <c r="J11" s="17"/>
    </row>
    <row r="12" spans="2:10" ht="18" customHeight="1">
      <c r="C12" s="5" t="s">
        <v>19</v>
      </c>
      <c r="D12" s="6">
        <v>28371</v>
      </c>
      <c r="E12" s="6">
        <v>14283</v>
      </c>
      <c r="F12" s="6">
        <v>4022</v>
      </c>
      <c r="G12" s="6">
        <v>7612</v>
      </c>
      <c r="H12" s="6">
        <v>47741</v>
      </c>
      <c r="I12" s="6">
        <v>38282</v>
      </c>
      <c r="J12" s="6">
        <v>26817</v>
      </c>
    </row>
    <row r="13" spans="2:10" ht="18" customHeight="1">
      <c r="B13" s="7" t="s">
        <v>20</v>
      </c>
      <c r="C13" s="8" t="s">
        <v>26</v>
      </c>
      <c r="D13" s="18">
        <v>958</v>
      </c>
      <c r="E13" s="18">
        <v>728</v>
      </c>
      <c r="F13" s="18">
        <v>27</v>
      </c>
      <c r="G13" s="18">
        <v>407</v>
      </c>
      <c r="H13" s="18">
        <v>648</v>
      </c>
      <c r="I13" s="18">
        <v>1447</v>
      </c>
      <c r="J13" s="18">
        <v>830</v>
      </c>
    </row>
    <row r="14" spans="2:10" ht="18" customHeight="1">
      <c r="B14" s="7" t="s">
        <v>0</v>
      </c>
      <c r="C14" s="8" t="s">
        <v>21</v>
      </c>
      <c r="D14" s="18">
        <v>312</v>
      </c>
      <c r="E14" s="18">
        <v>172</v>
      </c>
      <c r="F14" s="18">
        <v>11</v>
      </c>
      <c r="G14" s="18">
        <v>42</v>
      </c>
      <c r="H14" s="18">
        <v>64</v>
      </c>
      <c r="I14" s="18">
        <v>138</v>
      </c>
      <c r="J14" s="18">
        <v>92</v>
      </c>
    </row>
    <row r="15" spans="2:10" ht="18" customHeight="1">
      <c r="B15" s="7" t="s">
        <v>1</v>
      </c>
      <c r="C15" s="8" t="s">
        <v>22</v>
      </c>
      <c r="D15" s="18">
        <f>+SUM(D16:D39)</f>
        <v>8746</v>
      </c>
      <c r="E15" s="18">
        <f t="shared" ref="E15:J15" si="0">+SUM(E16:E39)</f>
        <v>3413</v>
      </c>
      <c r="F15" s="18">
        <f t="shared" si="0"/>
        <v>378</v>
      </c>
      <c r="G15" s="18">
        <f t="shared" si="0"/>
        <v>1671</v>
      </c>
      <c r="H15" s="18">
        <f t="shared" si="0"/>
        <v>6589</v>
      </c>
      <c r="I15" s="18">
        <f t="shared" si="0"/>
        <v>4819</v>
      </c>
      <c r="J15" s="18">
        <f t="shared" si="0"/>
        <v>3774</v>
      </c>
    </row>
    <row r="16" spans="2:10" hidden="1" outlineLevel="1">
      <c r="B16" s="116">
        <v>10</v>
      </c>
      <c r="C16" s="117" t="s">
        <v>523</v>
      </c>
      <c r="D16" s="120">
        <v>656</v>
      </c>
      <c r="E16" s="120">
        <v>292</v>
      </c>
      <c r="F16" s="120">
        <v>19</v>
      </c>
      <c r="G16" s="120">
        <v>151</v>
      </c>
      <c r="H16" s="120">
        <v>890</v>
      </c>
      <c r="I16" s="120">
        <v>1026</v>
      </c>
      <c r="J16" s="120">
        <v>555</v>
      </c>
    </row>
    <row r="17" spans="2:10" hidden="1" outlineLevel="1">
      <c r="B17" s="116">
        <v>11</v>
      </c>
      <c r="C17" s="117" t="s">
        <v>524</v>
      </c>
      <c r="D17" s="120">
        <v>139</v>
      </c>
      <c r="E17" s="120">
        <v>67</v>
      </c>
      <c r="F17" s="120">
        <v>11</v>
      </c>
      <c r="G17" s="120">
        <v>23</v>
      </c>
      <c r="H17" s="120">
        <v>132</v>
      </c>
      <c r="I17" s="120">
        <v>155</v>
      </c>
      <c r="J17" s="120">
        <v>88</v>
      </c>
    </row>
    <row r="18" spans="2:10" hidden="1" outlineLevel="1">
      <c r="B18" s="116">
        <v>12</v>
      </c>
      <c r="C18" s="117" t="s">
        <v>525</v>
      </c>
      <c r="D18" s="120">
        <v>1</v>
      </c>
      <c r="E18" s="120">
        <v>1</v>
      </c>
      <c r="F18" s="120">
        <v>1</v>
      </c>
      <c r="G18" s="120">
        <v>0</v>
      </c>
      <c r="H18" s="120">
        <v>0</v>
      </c>
      <c r="I18" s="120">
        <v>1</v>
      </c>
      <c r="J18" s="120">
        <v>1</v>
      </c>
    </row>
    <row r="19" spans="2:10" hidden="1" outlineLevel="1">
      <c r="B19" s="116">
        <v>13</v>
      </c>
      <c r="C19" s="117" t="s">
        <v>526</v>
      </c>
      <c r="D19" s="120">
        <v>476</v>
      </c>
      <c r="E19" s="120">
        <v>119</v>
      </c>
      <c r="F19" s="120">
        <v>9</v>
      </c>
      <c r="G19" s="120">
        <v>23</v>
      </c>
      <c r="H19" s="120">
        <v>361</v>
      </c>
      <c r="I19" s="120">
        <v>209</v>
      </c>
      <c r="J19" s="120">
        <v>121</v>
      </c>
    </row>
    <row r="20" spans="2:10" hidden="1" outlineLevel="1">
      <c r="B20" s="116">
        <v>14</v>
      </c>
      <c r="C20" s="117" t="s">
        <v>527</v>
      </c>
      <c r="D20" s="120">
        <v>533</v>
      </c>
      <c r="E20" s="120">
        <v>123</v>
      </c>
      <c r="F20" s="120">
        <v>14</v>
      </c>
      <c r="G20" s="120">
        <v>25</v>
      </c>
      <c r="H20" s="120">
        <v>567</v>
      </c>
      <c r="I20" s="120">
        <v>325</v>
      </c>
      <c r="J20" s="120">
        <v>268</v>
      </c>
    </row>
    <row r="21" spans="2:10" hidden="1" outlineLevel="1">
      <c r="B21" s="116">
        <v>15</v>
      </c>
      <c r="C21" s="117" t="s">
        <v>528</v>
      </c>
      <c r="D21" s="120">
        <v>446</v>
      </c>
      <c r="E21" s="120">
        <v>114</v>
      </c>
      <c r="F21" s="120">
        <v>11</v>
      </c>
      <c r="G21" s="120">
        <v>10</v>
      </c>
      <c r="H21" s="120">
        <v>320</v>
      </c>
      <c r="I21" s="120">
        <v>181</v>
      </c>
      <c r="J21" s="120">
        <v>206</v>
      </c>
    </row>
    <row r="22" spans="2:10" hidden="1" outlineLevel="1">
      <c r="B22" s="116">
        <v>16</v>
      </c>
      <c r="C22" s="117" t="s">
        <v>529</v>
      </c>
      <c r="D22" s="120">
        <v>737</v>
      </c>
      <c r="E22" s="120">
        <v>323</v>
      </c>
      <c r="F22" s="120">
        <v>18</v>
      </c>
      <c r="G22" s="120">
        <v>59</v>
      </c>
      <c r="H22" s="120">
        <v>414</v>
      </c>
      <c r="I22" s="120">
        <v>315</v>
      </c>
      <c r="J22" s="120">
        <v>309</v>
      </c>
    </row>
    <row r="23" spans="2:10" hidden="1" outlineLevel="1">
      <c r="B23" s="116">
        <v>17</v>
      </c>
      <c r="C23" s="117" t="s">
        <v>530</v>
      </c>
      <c r="D23" s="120">
        <v>149</v>
      </c>
      <c r="E23" s="120">
        <v>52</v>
      </c>
      <c r="F23" s="120">
        <v>19</v>
      </c>
      <c r="G23" s="120">
        <v>25</v>
      </c>
      <c r="H23" s="120">
        <v>102</v>
      </c>
      <c r="I23" s="120">
        <v>64</v>
      </c>
      <c r="J23" s="120">
        <v>50</v>
      </c>
    </row>
    <row r="24" spans="2:10" hidden="1" outlineLevel="1">
      <c r="B24" s="116">
        <v>18</v>
      </c>
      <c r="C24" s="117" t="s">
        <v>531</v>
      </c>
      <c r="D24" s="120">
        <v>199</v>
      </c>
      <c r="E24" s="120">
        <v>55</v>
      </c>
      <c r="F24" s="120">
        <v>8</v>
      </c>
      <c r="G24" s="120">
        <v>38</v>
      </c>
      <c r="H24" s="120">
        <v>209</v>
      </c>
      <c r="I24" s="120">
        <v>110</v>
      </c>
      <c r="J24" s="120">
        <v>121</v>
      </c>
    </row>
    <row r="25" spans="2:10" hidden="1" outlineLevel="1">
      <c r="B25" s="116">
        <v>19</v>
      </c>
      <c r="C25" s="117" t="s">
        <v>532</v>
      </c>
      <c r="D25" s="120">
        <v>10</v>
      </c>
      <c r="E25" s="120">
        <v>1</v>
      </c>
      <c r="F25" s="120">
        <v>6</v>
      </c>
      <c r="G25" s="120">
        <v>2</v>
      </c>
      <c r="H25" s="120">
        <v>5</v>
      </c>
      <c r="I25" s="120">
        <v>6</v>
      </c>
      <c r="J25" s="120">
        <v>9</v>
      </c>
    </row>
    <row r="26" spans="2:10" hidden="1" outlineLevel="1">
      <c r="B26" s="116">
        <v>20</v>
      </c>
      <c r="C26" s="117" t="s">
        <v>533</v>
      </c>
      <c r="D26" s="120">
        <v>163</v>
      </c>
      <c r="E26" s="120">
        <v>68</v>
      </c>
      <c r="F26" s="120">
        <v>16</v>
      </c>
      <c r="G26" s="120">
        <v>28</v>
      </c>
      <c r="H26" s="120">
        <v>147</v>
      </c>
      <c r="I26" s="120">
        <v>105</v>
      </c>
      <c r="J26" s="120">
        <v>54</v>
      </c>
    </row>
    <row r="27" spans="2:10" hidden="1" outlineLevel="1">
      <c r="B27" s="116">
        <v>21</v>
      </c>
      <c r="C27" s="117" t="s">
        <v>534</v>
      </c>
      <c r="D27" s="120">
        <v>34</v>
      </c>
      <c r="E27" s="120">
        <v>14</v>
      </c>
      <c r="F27" s="120">
        <v>7</v>
      </c>
      <c r="G27" s="120">
        <v>6</v>
      </c>
      <c r="H27" s="120">
        <v>39</v>
      </c>
      <c r="I27" s="120">
        <v>29</v>
      </c>
      <c r="J27" s="120">
        <v>13</v>
      </c>
    </row>
    <row r="28" spans="2:10" hidden="1" outlineLevel="1">
      <c r="B28" s="116">
        <v>22</v>
      </c>
      <c r="C28" s="117" t="s">
        <v>535</v>
      </c>
      <c r="D28" s="120">
        <v>350</v>
      </c>
      <c r="E28" s="120">
        <v>127</v>
      </c>
      <c r="F28" s="120">
        <v>19</v>
      </c>
      <c r="G28" s="120">
        <v>68</v>
      </c>
      <c r="H28" s="120">
        <v>215</v>
      </c>
      <c r="I28" s="120">
        <v>148</v>
      </c>
      <c r="J28" s="120">
        <v>110</v>
      </c>
    </row>
    <row r="29" spans="2:10" hidden="1" outlineLevel="1">
      <c r="B29" s="116">
        <v>23</v>
      </c>
      <c r="C29" s="117" t="s">
        <v>536</v>
      </c>
      <c r="D29" s="120">
        <v>828</v>
      </c>
      <c r="E29" s="120">
        <v>354</v>
      </c>
      <c r="F29" s="120">
        <v>25</v>
      </c>
      <c r="G29" s="120">
        <v>82</v>
      </c>
      <c r="H29" s="120">
        <v>443</v>
      </c>
      <c r="I29" s="120">
        <v>428</v>
      </c>
      <c r="J29" s="120">
        <v>294</v>
      </c>
    </row>
    <row r="30" spans="2:10" hidden="1" outlineLevel="1">
      <c r="B30" s="116">
        <v>24</v>
      </c>
      <c r="C30" s="117" t="s">
        <v>537</v>
      </c>
      <c r="D30" s="120">
        <v>95</v>
      </c>
      <c r="E30" s="120">
        <v>42</v>
      </c>
      <c r="F30" s="120">
        <v>9</v>
      </c>
      <c r="G30" s="120">
        <v>24</v>
      </c>
      <c r="H30" s="120">
        <v>52</v>
      </c>
      <c r="I30" s="120">
        <v>42</v>
      </c>
      <c r="J30" s="120">
        <v>35</v>
      </c>
    </row>
    <row r="31" spans="2:10" hidden="1" outlineLevel="1">
      <c r="B31" s="116">
        <v>25</v>
      </c>
      <c r="C31" s="117" t="s">
        <v>538</v>
      </c>
      <c r="D31" s="120">
        <v>2065</v>
      </c>
      <c r="E31" s="120">
        <v>848</v>
      </c>
      <c r="F31" s="120">
        <v>87</v>
      </c>
      <c r="G31" s="120">
        <v>660</v>
      </c>
      <c r="H31" s="120">
        <v>1171</v>
      </c>
      <c r="I31" s="120">
        <v>732</v>
      </c>
      <c r="J31" s="120">
        <v>734</v>
      </c>
    </row>
    <row r="32" spans="2:10" hidden="1" outlineLevel="1">
      <c r="B32" s="116">
        <v>26</v>
      </c>
      <c r="C32" s="117" t="s">
        <v>539</v>
      </c>
      <c r="D32" s="120">
        <v>42</v>
      </c>
      <c r="E32" s="120">
        <v>14</v>
      </c>
      <c r="F32" s="120">
        <v>8</v>
      </c>
      <c r="G32" s="120">
        <v>15</v>
      </c>
      <c r="H32" s="120">
        <v>53</v>
      </c>
      <c r="I32" s="120">
        <v>31</v>
      </c>
      <c r="J32" s="120">
        <v>14</v>
      </c>
    </row>
    <row r="33" spans="2:10" hidden="1" outlineLevel="1">
      <c r="B33" s="116">
        <v>27</v>
      </c>
      <c r="C33" s="117" t="s">
        <v>540</v>
      </c>
      <c r="D33" s="120">
        <v>102</v>
      </c>
      <c r="E33" s="120">
        <v>54</v>
      </c>
      <c r="F33" s="120">
        <v>8</v>
      </c>
      <c r="G33" s="120">
        <v>36</v>
      </c>
      <c r="H33" s="120">
        <v>91</v>
      </c>
      <c r="I33" s="120">
        <v>56</v>
      </c>
      <c r="J33" s="120">
        <v>45</v>
      </c>
    </row>
    <row r="34" spans="2:10" hidden="1" outlineLevel="1">
      <c r="B34" s="116">
        <v>28</v>
      </c>
      <c r="C34" s="117" t="s">
        <v>541</v>
      </c>
      <c r="D34" s="120">
        <v>309</v>
      </c>
      <c r="E34" s="120">
        <v>123</v>
      </c>
      <c r="F34" s="120">
        <v>14</v>
      </c>
      <c r="G34" s="120">
        <v>96</v>
      </c>
      <c r="H34" s="120">
        <v>202</v>
      </c>
      <c r="I34" s="120">
        <v>124</v>
      </c>
      <c r="J34" s="120">
        <v>120</v>
      </c>
    </row>
    <row r="35" spans="2:10" hidden="1" outlineLevel="1">
      <c r="B35" s="116">
        <v>29</v>
      </c>
      <c r="C35" s="117" t="s">
        <v>542</v>
      </c>
      <c r="D35" s="120">
        <v>168</v>
      </c>
      <c r="E35" s="120">
        <v>71</v>
      </c>
      <c r="F35" s="120">
        <v>18</v>
      </c>
      <c r="G35" s="120">
        <v>43</v>
      </c>
      <c r="H35" s="120">
        <v>126</v>
      </c>
      <c r="I35" s="120">
        <v>75</v>
      </c>
      <c r="J35" s="120">
        <v>50</v>
      </c>
    </row>
    <row r="36" spans="2:10" hidden="1" outlineLevel="1">
      <c r="B36" s="116">
        <v>30</v>
      </c>
      <c r="C36" s="117" t="s">
        <v>543</v>
      </c>
      <c r="D36" s="120">
        <v>56</v>
      </c>
      <c r="E36" s="120">
        <v>22</v>
      </c>
      <c r="F36" s="120">
        <v>1</v>
      </c>
      <c r="G36" s="120">
        <v>16</v>
      </c>
      <c r="H36" s="120">
        <v>41</v>
      </c>
      <c r="I36" s="120">
        <v>31</v>
      </c>
      <c r="J36" s="120">
        <v>24</v>
      </c>
    </row>
    <row r="37" spans="2:10" hidden="1" outlineLevel="1">
      <c r="B37" s="116">
        <v>31</v>
      </c>
      <c r="C37" s="117" t="s">
        <v>544</v>
      </c>
      <c r="D37" s="120">
        <v>658</v>
      </c>
      <c r="E37" s="120">
        <v>283</v>
      </c>
      <c r="F37" s="120">
        <v>9</v>
      </c>
      <c r="G37" s="120">
        <v>73</v>
      </c>
      <c r="H37" s="120">
        <v>459</v>
      </c>
      <c r="I37" s="120">
        <v>267</v>
      </c>
      <c r="J37" s="120">
        <v>240</v>
      </c>
    </row>
    <row r="38" spans="2:10" hidden="1" outlineLevel="1">
      <c r="B38" s="116">
        <v>32</v>
      </c>
      <c r="C38" s="117" t="s">
        <v>545</v>
      </c>
      <c r="D38" s="120">
        <v>165</v>
      </c>
      <c r="E38" s="120">
        <v>58</v>
      </c>
      <c r="F38" s="120">
        <v>17</v>
      </c>
      <c r="G38" s="120">
        <v>33</v>
      </c>
      <c r="H38" s="120">
        <v>221</v>
      </c>
      <c r="I38" s="120">
        <v>121</v>
      </c>
      <c r="J38" s="120">
        <v>128</v>
      </c>
    </row>
    <row r="39" spans="2:10" hidden="1" outlineLevel="1">
      <c r="B39" s="116">
        <v>33</v>
      </c>
      <c r="C39" s="117" t="s">
        <v>546</v>
      </c>
      <c r="D39" s="120">
        <v>365</v>
      </c>
      <c r="E39" s="120">
        <v>188</v>
      </c>
      <c r="F39" s="120">
        <v>24</v>
      </c>
      <c r="G39" s="120">
        <v>135</v>
      </c>
      <c r="H39" s="120">
        <v>329</v>
      </c>
      <c r="I39" s="120">
        <v>238</v>
      </c>
      <c r="J39" s="120">
        <v>185</v>
      </c>
    </row>
    <row r="40" spans="2:10" ht="18" customHeight="1" collapsed="1">
      <c r="B40" s="7" t="s">
        <v>2</v>
      </c>
      <c r="C40" s="8" t="s">
        <v>28</v>
      </c>
      <c r="D40" s="18">
        <v>126</v>
      </c>
      <c r="E40" s="18">
        <v>52</v>
      </c>
      <c r="F40" s="18">
        <v>2</v>
      </c>
      <c r="G40" s="18">
        <v>47</v>
      </c>
      <c r="H40" s="18">
        <v>117</v>
      </c>
      <c r="I40" s="18">
        <v>103</v>
      </c>
      <c r="J40" s="18">
        <v>47</v>
      </c>
    </row>
    <row r="41" spans="2:10" ht="18" customHeight="1">
      <c r="B41" s="7" t="s">
        <v>3</v>
      </c>
      <c r="C41" s="8" t="s">
        <v>27</v>
      </c>
      <c r="D41" s="18">
        <v>545</v>
      </c>
      <c r="E41" s="18">
        <v>319</v>
      </c>
      <c r="F41" s="18">
        <v>41</v>
      </c>
      <c r="G41" s="18">
        <v>125</v>
      </c>
      <c r="H41" s="18">
        <v>415</v>
      </c>
      <c r="I41" s="18">
        <v>370</v>
      </c>
      <c r="J41" s="18">
        <v>177</v>
      </c>
    </row>
    <row r="42" spans="2:10" ht="18" customHeight="1">
      <c r="B42" s="7" t="s">
        <v>4</v>
      </c>
      <c r="C42" s="8" t="s">
        <v>23</v>
      </c>
      <c r="D42" s="18">
        <v>5153</v>
      </c>
      <c r="E42" s="18">
        <v>2979</v>
      </c>
      <c r="F42" s="18">
        <v>120</v>
      </c>
      <c r="G42" s="18">
        <v>1083</v>
      </c>
      <c r="H42" s="18">
        <v>2785</v>
      </c>
      <c r="I42" s="18">
        <v>3605</v>
      </c>
      <c r="J42" s="18">
        <v>2886</v>
      </c>
    </row>
    <row r="43" spans="2:10" ht="18" customHeight="1">
      <c r="B43" s="7" t="s">
        <v>5</v>
      </c>
      <c r="C43" s="9" t="s">
        <v>162</v>
      </c>
      <c r="D43" s="18">
        <v>6672</v>
      </c>
      <c r="E43" s="18">
        <v>3518</v>
      </c>
      <c r="F43" s="18">
        <v>1162</v>
      </c>
      <c r="G43" s="18">
        <v>1933</v>
      </c>
      <c r="H43" s="18">
        <v>15103</v>
      </c>
      <c r="I43" s="18">
        <v>10928</v>
      </c>
      <c r="J43" s="18">
        <v>7675</v>
      </c>
    </row>
    <row r="44" spans="2:10" ht="18" customHeight="1">
      <c r="B44" s="7" t="s">
        <v>6</v>
      </c>
      <c r="C44" s="9" t="s">
        <v>24</v>
      </c>
      <c r="D44" s="18">
        <v>841</v>
      </c>
      <c r="E44" s="18">
        <v>958</v>
      </c>
      <c r="F44" s="18">
        <v>56</v>
      </c>
      <c r="G44" s="18">
        <v>175</v>
      </c>
      <c r="H44" s="18">
        <v>1273</v>
      </c>
      <c r="I44" s="18">
        <v>1200</v>
      </c>
      <c r="J44" s="18">
        <v>750</v>
      </c>
    </row>
    <row r="45" spans="2:10" ht="18" customHeight="1">
      <c r="B45" s="7" t="s">
        <v>7</v>
      </c>
      <c r="C45" s="9" t="s">
        <v>31</v>
      </c>
      <c r="D45" s="18">
        <v>1437</v>
      </c>
      <c r="E45" s="18">
        <v>363</v>
      </c>
      <c r="F45" s="18">
        <v>24</v>
      </c>
      <c r="G45" s="18">
        <v>270</v>
      </c>
      <c r="H45" s="18">
        <v>5203</v>
      </c>
      <c r="I45" s="18">
        <v>5450</v>
      </c>
      <c r="J45" s="18">
        <v>3058</v>
      </c>
    </row>
    <row r="46" spans="2:10" ht="18" customHeight="1">
      <c r="B46" s="7" t="s">
        <v>8</v>
      </c>
      <c r="C46" s="9" t="s">
        <v>456</v>
      </c>
      <c r="D46" s="18">
        <v>315</v>
      </c>
      <c r="E46" s="18">
        <v>73</v>
      </c>
      <c r="F46" s="18">
        <v>11</v>
      </c>
      <c r="G46" s="18">
        <v>83</v>
      </c>
      <c r="H46" s="18">
        <v>1256</v>
      </c>
      <c r="I46" s="18">
        <v>864</v>
      </c>
      <c r="J46" s="18">
        <v>420</v>
      </c>
    </row>
    <row r="47" spans="2:10" ht="18" customHeight="1">
      <c r="B47" s="7" t="s">
        <v>9</v>
      </c>
      <c r="C47" s="9" t="s">
        <v>29</v>
      </c>
      <c r="D47" s="18">
        <v>98</v>
      </c>
      <c r="E47" s="18">
        <v>21</v>
      </c>
      <c r="F47" s="18">
        <v>14</v>
      </c>
      <c r="G47" s="18">
        <v>137</v>
      </c>
      <c r="H47" s="18">
        <v>1459</v>
      </c>
      <c r="I47" s="18">
        <v>717</v>
      </c>
      <c r="J47" s="18">
        <v>373</v>
      </c>
    </row>
    <row r="48" spans="2:10" ht="18" customHeight="1">
      <c r="B48" s="7" t="s">
        <v>10</v>
      </c>
      <c r="C48" s="9" t="s">
        <v>30</v>
      </c>
      <c r="D48" s="18">
        <v>212</v>
      </c>
      <c r="E48" s="18">
        <v>130</v>
      </c>
      <c r="F48" s="18">
        <v>16</v>
      </c>
      <c r="G48" s="18">
        <v>126</v>
      </c>
      <c r="H48" s="18">
        <v>1088</v>
      </c>
      <c r="I48" s="18">
        <v>687</v>
      </c>
      <c r="J48" s="18">
        <v>523</v>
      </c>
    </row>
    <row r="49" spans="2:10" ht="18" customHeight="1">
      <c r="B49" s="7" t="s">
        <v>11</v>
      </c>
      <c r="C49" s="9" t="s">
        <v>32</v>
      </c>
      <c r="D49" s="18">
        <v>802</v>
      </c>
      <c r="E49" s="18">
        <v>342</v>
      </c>
      <c r="F49" s="18">
        <v>307</v>
      </c>
      <c r="G49" s="18">
        <v>456</v>
      </c>
      <c r="H49" s="18">
        <v>3662</v>
      </c>
      <c r="I49" s="18">
        <v>2116</v>
      </c>
      <c r="J49" s="18">
        <v>1596</v>
      </c>
    </row>
    <row r="50" spans="2:10" ht="18" customHeight="1">
      <c r="B50" s="7" t="s">
        <v>12</v>
      </c>
      <c r="C50" s="9" t="s">
        <v>457</v>
      </c>
      <c r="D50" s="18">
        <v>594</v>
      </c>
      <c r="E50" s="18">
        <v>370</v>
      </c>
      <c r="F50" s="18">
        <v>31</v>
      </c>
      <c r="G50" s="18">
        <v>233</v>
      </c>
      <c r="H50" s="18">
        <v>1329</v>
      </c>
      <c r="I50" s="18">
        <v>1038</v>
      </c>
      <c r="J50" s="18">
        <v>712</v>
      </c>
    </row>
    <row r="51" spans="2:10" ht="18" customHeight="1">
      <c r="B51" s="7" t="s">
        <v>13</v>
      </c>
      <c r="C51" s="9" t="s">
        <v>33</v>
      </c>
      <c r="D51" s="18">
        <v>93</v>
      </c>
      <c r="E51" s="18">
        <v>77</v>
      </c>
      <c r="F51" s="18">
        <v>4</v>
      </c>
      <c r="G51" s="18">
        <v>38</v>
      </c>
      <c r="H51" s="18">
        <v>172</v>
      </c>
      <c r="I51" s="18">
        <v>180</v>
      </c>
      <c r="J51" s="18">
        <v>93</v>
      </c>
    </row>
    <row r="52" spans="2:10" ht="18" customHeight="1">
      <c r="B52" s="7" t="s">
        <v>14</v>
      </c>
      <c r="C52" s="9" t="s">
        <v>25</v>
      </c>
      <c r="D52" s="18">
        <v>169</v>
      </c>
      <c r="E52" s="18">
        <v>133</v>
      </c>
      <c r="F52" s="18">
        <v>11</v>
      </c>
      <c r="G52" s="18">
        <v>80</v>
      </c>
      <c r="H52" s="18">
        <v>815</v>
      </c>
      <c r="I52" s="18">
        <v>491</v>
      </c>
      <c r="J52" s="18">
        <v>476</v>
      </c>
    </row>
    <row r="53" spans="2:10" ht="18" customHeight="1">
      <c r="B53" s="7" t="s">
        <v>15</v>
      </c>
      <c r="C53" s="9" t="s">
        <v>34</v>
      </c>
      <c r="D53" s="18">
        <v>583</v>
      </c>
      <c r="E53" s="18">
        <v>357</v>
      </c>
      <c r="F53" s="18">
        <v>1728</v>
      </c>
      <c r="G53" s="18">
        <v>380</v>
      </c>
      <c r="H53" s="18">
        <v>3331</v>
      </c>
      <c r="I53" s="18">
        <v>2393</v>
      </c>
      <c r="J53" s="18">
        <v>1888</v>
      </c>
    </row>
    <row r="54" spans="2:10" ht="18" customHeight="1">
      <c r="B54" s="7" t="s">
        <v>16</v>
      </c>
      <c r="C54" s="9" t="s">
        <v>35</v>
      </c>
      <c r="D54" s="18">
        <v>139</v>
      </c>
      <c r="E54" s="18">
        <v>73</v>
      </c>
      <c r="F54" s="18">
        <v>14</v>
      </c>
      <c r="G54" s="18">
        <v>77</v>
      </c>
      <c r="H54" s="18">
        <v>577</v>
      </c>
      <c r="I54" s="18">
        <v>436</v>
      </c>
      <c r="J54" s="18">
        <v>310</v>
      </c>
    </row>
    <row r="55" spans="2:10" ht="18" customHeight="1">
      <c r="B55" s="7" t="s">
        <v>17</v>
      </c>
      <c r="C55" s="9" t="s">
        <v>36</v>
      </c>
      <c r="D55" s="18">
        <v>575</v>
      </c>
      <c r="E55" s="18">
        <v>201</v>
      </c>
      <c r="F55" s="18">
        <v>65</v>
      </c>
      <c r="G55" s="18">
        <v>249</v>
      </c>
      <c r="H55" s="18">
        <v>1846</v>
      </c>
      <c r="I55" s="18">
        <v>1291</v>
      </c>
      <c r="J55" s="18">
        <v>1136</v>
      </c>
    </row>
    <row r="56" spans="2:10" ht="18" customHeight="1">
      <c r="B56" s="7" t="s">
        <v>18</v>
      </c>
      <c r="C56" s="9" t="s">
        <v>161</v>
      </c>
      <c r="D56" s="18">
        <v>1</v>
      </c>
      <c r="E56" s="18">
        <v>4</v>
      </c>
      <c r="F56" s="18">
        <v>0</v>
      </c>
      <c r="G56" s="18">
        <v>0</v>
      </c>
      <c r="H56" s="18">
        <v>9</v>
      </c>
      <c r="I56" s="18">
        <v>9</v>
      </c>
      <c r="J56" s="18">
        <v>1</v>
      </c>
    </row>
    <row r="57" spans="2:10" ht="3.75" customHeight="1">
      <c r="B57" s="12"/>
      <c r="C57" s="13"/>
      <c r="D57" s="19"/>
      <c r="E57" s="19"/>
      <c r="F57" s="19"/>
      <c r="G57" s="19"/>
      <c r="H57" s="19"/>
      <c r="I57" s="19"/>
      <c r="J57" s="19"/>
    </row>
    <row r="58" spans="2:10" ht="5.25" customHeight="1">
      <c r="C58" s="1"/>
    </row>
  </sheetData>
  <mergeCells count="5">
    <mergeCell ref="B3:J3"/>
    <mergeCell ref="B5:J5"/>
    <mergeCell ref="B6:J6"/>
    <mergeCell ref="B8:C10"/>
    <mergeCell ref="D8:J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2" orientation="landscape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tabColor rgb="FFD3D3F5"/>
    <pageSetUpPr fitToPage="1"/>
  </sheetPr>
  <dimension ref="B2:I31"/>
  <sheetViews>
    <sheetView showGridLines="0" zoomScaleNormal="100" workbookViewId="0"/>
  </sheetViews>
  <sheetFormatPr defaultColWidth="9.140625" defaultRowHeight="14.25"/>
  <cols>
    <col min="1" max="1" width="9.140625" style="15"/>
    <col min="2" max="2" width="19.5703125" style="15" customWidth="1"/>
    <col min="3" max="3" width="7.85546875" style="15" customWidth="1"/>
    <col min="4" max="4" width="9" style="15" customWidth="1"/>
    <col min="5" max="5" width="9.7109375" style="15" customWidth="1"/>
    <col min="6" max="6" width="10.85546875" style="15" customWidth="1"/>
    <col min="7" max="7" width="8.5703125" style="15" customWidth="1"/>
    <col min="8" max="8" width="8.7109375" style="15" customWidth="1"/>
    <col min="9" max="9" width="9.85546875" style="15" customWidth="1"/>
    <col min="10" max="16384" width="9.140625" style="15"/>
  </cols>
  <sheetData>
    <row r="2" spans="2:9" ht="15">
      <c r="B2" s="14"/>
      <c r="C2" s="14"/>
      <c r="D2" s="14"/>
      <c r="I2" s="14" t="s">
        <v>189</v>
      </c>
    </row>
    <row r="3" spans="2:9" ht="42" customHeight="1">
      <c r="B3" s="145" t="s">
        <v>188</v>
      </c>
      <c r="C3" s="145"/>
      <c r="D3" s="145"/>
      <c r="E3" s="145"/>
      <c r="F3" s="145"/>
      <c r="G3" s="145"/>
      <c r="H3" s="145"/>
      <c r="I3" s="145"/>
    </row>
    <row r="4" spans="2:9" ht="3.75" customHeight="1"/>
    <row r="5" spans="2:9">
      <c r="B5" s="147">
        <v>2023</v>
      </c>
      <c r="C5" s="147"/>
      <c r="D5" s="147"/>
      <c r="E5" s="147"/>
      <c r="F5" s="147"/>
      <c r="G5" s="147"/>
      <c r="H5" s="147"/>
      <c r="I5" s="147"/>
    </row>
    <row r="6" spans="2:9" ht="15" customHeight="1">
      <c r="B6" s="146" t="s">
        <v>40</v>
      </c>
      <c r="C6" s="146"/>
      <c r="D6" s="146"/>
      <c r="E6" s="146"/>
      <c r="F6" s="146"/>
      <c r="G6" s="146"/>
      <c r="H6" s="146"/>
      <c r="I6" s="146"/>
    </row>
    <row r="7" spans="2:9" ht="3" customHeight="1"/>
    <row r="8" spans="2:9" ht="21.75" customHeight="1">
      <c r="B8" s="157" t="s">
        <v>42</v>
      </c>
      <c r="C8" s="162" t="s">
        <v>178</v>
      </c>
      <c r="D8" s="159"/>
      <c r="E8" s="161"/>
      <c r="F8" s="161"/>
      <c r="G8" s="161"/>
      <c r="H8" s="161"/>
      <c r="I8" s="165"/>
    </row>
    <row r="9" spans="2:9" ht="3.75" customHeight="1">
      <c r="B9" s="157"/>
      <c r="C9" s="94"/>
      <c r="D9" s="25"/>
      <c r="E9" s="25"/>
      <c r="F9" s="25"/>
      <c r="G9" s="25"/>
      <c r="H9" s="25"/>
      <c r="I9" s="95"/>
    </row>
    <row r="10" spans="2:9" s="16" customFormat="1" ht="37.5" customHeight="1">
      <c r="B10" s="157"/>
      <c r="C10" s="89" t="s">
        <v>181</v>
      </c>
      <c r="D10" s="93" t="s">
        <v>182</v>
      </c>
      <c r="E10" s="21" t="s">
        <v>183</v>
      </c>
      <c r="F10" s="93" t="s">
        <v>184</v>
      </c>
      <c r="G10" s="21" t="s">
        <v>185</v>
      </c>
      <c r="H10" s="93" t="s">
        <v>186</v>
      </c>
      <c r="I10" s="90" t="s">
        <v>170</v>
      </c>
    </row>
    <row r="11" spans="2:9" ht="3.75" customHeight="1">
      <c r="B11" s="17"/>
      <c r="C11" s="17"/>
      <c r="D11" s="17"/>
      <c r="E11" s="17"/>
      <c r="F11" s="17"/>
      <c r="G11" s="17"/>
      <c r="H11" s="17"/>
      <c r="I11" s="17"/>
    </row>
    <row r="12" spans="2:9" ht="22.5" customHeight="1">
      <c r="B12" s="5" t="s">
        <v>19</v>
      </c>
      <c r="C12" s="6">
        <v>28371</v>
      </c>
      <c r="D12" s="6">
        <v>14283</v>
      </c>
      <c r="E12" s="6">
        <v>4022</v>
      </c>
      <c r="F12" s="6">
        <v>7612</v>
      </c>
      <c r="G12" s="6">
        <v>47741</v>
      </c>
      <c r="H12" s="6">
        <v>38282</v>
      </c>
      <c r="I12" s="6">
        <v>26817</v>
      </c>
    </row>
    <row r="13" spans="2:9" ht="22.5" customHeight="1">
      <c r="B13" s="11" t="s">
        <v>43</v>
      </c>
      <c r="C13" s="18">
        <v>2891</v>
      </c>
      <c r="D13" s="18">
        <v>1533</v>
      </c>
      <c r="E13" s="18">
        <v>271</v>
      </c>
      <c r="F13" s="18">
        <v>943</v>
      </c>
      <c r="G13" s="18">
        <v>3465</v>
      </c>
      <c r="H13" s="18">
        <v>2510</v>
      </c>
      <c r="I13" s="18">
        <v>3472</v>
      </c>
    </row>
    <row r="14" spans="2:9" ht="22.5" customHeight="1">
      <c r="B14" s="11" t="s">
        <v>44</v>
      </c>
      <c r="C14" s="18">
        <v>352</v>
      </c>
      <c r="D14" s="18">
        <v>158</v>
      </c>
      <c r="E14" s="18">
        <v>39</v>
      </c>
      <c r="F14" s="18">
        <v>161</v>
      </c>
      <c r="G14" s="18">
        <v>576</v>
      </c>
      <c r="H14" s="18">
        <v>566</v>
      </c>
      <c r="I14" s="18">
        <v>320</v>
      </c>
    </row>
    <row r="15" spans="2:9" ht="22.5" customHeight="1">
      <c r="B15" s="11" t="s">
        <v>46</v>
      </c>
      <c r="C15" s="18">
        <v>3120</v>
      </c>
      <c r="D15" s="18">
        <v>960</v>
      </c>
      <c r="E15" s="18">
        <v>283</v>
      </c>
      <c r="F15" s="18">
        <v>453</v>
      </c>
      <c r="G15" s="18">
        <v>3815</v>
      </c>
      <c r="H15" s="18">
        <v>2374</v>
      </c>
      <c r="I15" s="18">
        <v>2036</v>
      </c>
    </row>
    <row r="16" spans="2:9" ht="22.5" customHeight="1">
      <c r="B16" s="11" t="s">
        <v>45</v>
      </c>
      <c r="C16" s="18">
        <v>422</v>
      </c>
      <c r="D16" s="18">
        <v>313</v>
      </c>
      <c r="E16" s="18">
        <v>49</v>
      </c>
      <c r="F16" s="18">
        <v>202</v>
      </c>
      <c r="G16" s="18">
        <v>589</v>
      </c>
      <c r="H16" s="18">
        <v>536</v>
      </c>
      <c r="I16" s="18">
        <v>196</v>
      </c>
    </row>
    <row r="17" spans="2:9" ht="22.5" customHeight="1">
      <c r="B17" s="11" t="s">
        <v>47</v>
      </c>
      <c r="C17" s="18">
        <v>362</v>
      </c>
      <c r="D17" s="18">
        <v>134</v>
      </c>
      <c r="E17" s="18">
        <v>41</v>
      </c>
      <c r="F17" s="18">
        <v>105</v>
      </c>
      <c r="G17" s="18">
        <v>428</v>
      </c>
      <c r="H17" s="18">
        <v>492</v>
      </c>
      <c r="I17" s="18">
        <v>365</v>
      </c>
    </row>
    <row r="18" spans="2:9" ht="22.5" customHeight="1">
      <c r="B18" s="11" t="s">
        <v>48</v>
      </c>
      <c r="C18" s="18">
        <v>1266</v>
      </c>
      <c r="D18" s="18">
        <v>705</v>
      </c>
      <c r="E18" s="18">
        <v>197</v>
      </c>
      <c r="F18" s="18">
        <v>292</v>
      </c>
      <c r="G18" s="18">
        <v>2155</v>
      </c>
      <c r="H18" s="18">
        <v>1683</v>
      </c>
      <c r="I18" s="18">
        <v>840</v>
      </c>
    </row>
    <row r="19" spans="2:9" ht="22.5" customHeight="1">
      <c r="B19" s="11" t="s">
        <v>49</v>
      </c>
      <c r="C19" s="18">
        <v>356</v>
      </c>
      <c r="D19" s="18">
        <v>141</v>
      </c>
      <c r="E19" s="18">
        <v>31</v>
      </c>
      <c r="F19" s="18">
        <v>123</v>
      </c>
      <c r="G19" s="18">
        <v>433</v>
      </c>
      <c r="H19" s="18">
        <v>480</v>
      </c>
      <c r="I19" s="18">
        <v>492</v>
      </c>
    </row>
    <row r="20" spans="2:9" ht="22.5" customHeight="1">
      <c r="B20" s="11" t="s">
        <v>50</v>
      </c>
      <c r="C20" s="18">
        <v>1354</v>
      </c>
      <c r="D20" s="18">
        <v>698</v>
      </c>
      <c r="E20" s="18">
        <v>190</v>
      </c>
      <c r="F20" s="18">
        <v>660</v>
      </c>
      <c r="G20" s="18">
        <v>3518</v>
      </c>
      <c r="H20" s="18">
        <v>2954</v>
      </c>
      <c r="I20" s="18">
        <v>1745</v>
      </c>
    </row>
    <row r="21" spans="2:9" ht="22.5" customHeight="1">
      <c r="B21" s="11" t="s">
        <v>51</v>
      </c>
      <c r="C21" s="18">
        <v>196</v>
      </c>
      <c r="D21" s="18">
        <v>77</v>
      </c>
      <c r="E21" s="18">
        <v>27</v>
      </c>
      <c r="F21" s="18">
        <v>50</v>
      </c>
      <c r="G21" s="18">
        <v>204</v>
      </c>
      <c r="H21" s="18">
        <v>246</v>
      </c>
      <c r="I21" s="18">
        <v>1093</v>
      </c>
    </row>
    <row r="22" spans="2:9" ht="22.5" customHeight="1">
      <c r="B22" s="11" t="s">
        <v>52</v>
      </c>
      <c r="C22" s="18">
        <v>1943</v>
      </c>
      <c r="D22" s="18">
        <v>906</v>
      </c>
      <c r="E22" s="18">
        <v>284</v>
      </c>
      <c r="F22" s="18">
        <v>568</v>
      </c>
      <c r="G22" s="18">
        <v>2386</v>
      </c>
      <c r="H22" s="18">
        <v>1888</v>
      </c>
      <c r="I22" s="18">
        <v>1588</v>
      </c>
    </row>
    <row r="23" spans="2:9" ht="22.5" customHeight="1">
      <c r="B23" s="11" t="s">
        <v>53</v>
      </c>
      <c r="C23" s="18">
        <v>5097</v>
      </c>
      <c r="D23" s="18">
        <v>3146</v>
      </c>
      <c r="E23" s="18">
        <v>1056</v>
      </c>
      <c r="F23" s="18">
        <v>1364</v>
      </c>
      <c r="G23" s="18">
        <v>12886</v>
      </c>
      <c r="H23" s="18">
        <v>11035</v>
      </c>
      <c r="I23" s="18">
        <v>4840</v>
      </c>
    </row>
    <row r="24" spans="2:9" ht="22.5" customHeight="1">
      <c r="B24" s="11" t="s">
        <v>54</v>
      </c>
      <c r="C24" s="18">
        <v>206</v>
      </c>
      <c r="D24" s="18">
        <v>121</v>
      </c>
      <c r="E24" s="18">
        <v>14</v>
      </c>
      <c r="F24" s="18">
        <v>75</v>
      </c>
      <c r="G24" s="18">
        <v>257</v>
      </c>
      <c r="H24" s="18">
        <v>265</v>
      </c>
      <c r="I24" s="18">
        <v>339</v>
      </c>
    </row>
    <row r="25" spans="2:9" ht="22.5" customHeight="1">
      <c r="B25" s="11" t="s">
        <v>55</v>
      </c>
      <c r="C25" s="18">
        <v>5336</v>
      </c>
      <c r="D25" s="18">
        <v>2384</v>
      </c>
      <c r="E25" s="18">
        <v>872</v>
      </c>
      <c r="F25" s="18">
        <v>1063</v>
      </c>
      <c r="G25" s="18">
        <v>8848</v>
      </c>
      <c r="H25" s="18">
        <v>6020</v>
      </c>
      <c r="I25" s="18">
        <v>4203</v>
      </c>
    </row>
    <row r="26" spans="2:9" ht="22.5" customHeight="1">
      <c r="B26" s="11" t="s">
        <v>56</v>
      </c>
      <c r="C26" s="18">
        <v>1264</v>
      </c>
      <c r="D26" s="18">
        <v>718</v>
      </c>
      <c r="E26" s="18">
        <v>160</v>
      </c>
      <c r="F26" s="18">
        <v>316</v>
      </c>
      <c r="G26" s="18">
        <v>1699</v>
      </c>
      <c r="H26" s="18">
        <v>1398</v>
      </c>
      <c r="I26" s="18">
        <v>886</v>
      </c>
    </row>
    <row r="27" spans="2:9" ht="22.5" customHeight="1">
      <c r="B27" s="11" t="s">
        <v>57</v>
      </c>
      <c r="C27" s="18">
        <v>1266</v>
      </c>
      <c r="D27" s="18">
        <v>628</v>
      </c>
      <c r="E27" s="18">
        <v>212</v>
      </c>
      <c r="F27" s="18">
        <v>343</v>
      </c>
      <c r="G27" s="18">
        <v>2557</v>
      </c>
      <c r="H27" s="18">
        <v>2118</v>
      </c>
      <c r="I27" s="18">
        <v>1335</v>
      </c>
    </row>
    <row r="28" spans="2:9" ht="22.5" customHeight="1">
      <c r="B28" s="11" t="s">
        <v>58</v>
      </c>
      <c r="C28" s="18">
        <v>1160</v>
      </c>
      <c r="D28" s="18">
        <v>600</v>
      </c>
      <c r="E28" s="18">
        <v>90</v>
      </c>
      <c r="F28" s="18">
        <v>245</v>
      </c>
      <c r="G28" s="18">
        <v>1523</v>
      </c>
      <c r="H28" s="18">
        <v>1083</v>
      </c>
      <c r="I28" s="18">
        <v>771</v>
      </c>
    </row>
    <row r="29" spans="2:9" ht="22.5" customHeight="1">
      <c r="B29" s="11" t="s">
        <v>59</v>
      </c>
      <c r="C29" s="18">
        <v>599</v>
      </c>
      <c r="D29" s="18">
        <v>387</v>
      </c>
      <c r="E29" s="18">
        <v>77</v>
      </c>
      <c r="F29" s="18">
        <v>231</v>
      </c>
      <c r="G29" s="18">
        <v>993</v>
      </c>
      <c r="H29" s="18">
        <v>827</v>
      </c>
      <c r="I29" s="18">
        <v>541</v>
      </c>
    </row>
    <row r="30" spans="2:9" ht="22.5" customHeight="1">
      <c r="B30" s="11" t="s">
        <v>60</v>
      </c>
      <c r="C30" s="18">
        <v>1181</v>
      </c>
      <c r="D30" s="18">
        <v>674</v>
      </c>
      <c r="E30" s="18">
        <v>129</v>
      </c>
      <c r="F30" s="18">
        <v>418</v>
      </c>
      <c r="G30" s="18">
        <v>1409</v>
      </c>
      <c r="H30" s="18">
        <v>1807</v>
      </c>
      <c r="I30" s="18">
        <v>1755</v>
      </c>
    </row>
    <row r="31" spans="2:9" ht="3.75" customHeight="1">
      <c r="B31" s="12"/>
      <c r="C31" s="17"/>
      <c r="D31" s="17"/>
      <c r="E31" s="17"/>
      <c r="F31" s="17"/>
      <c r="G31" s="17"/>
      <c r="H31" s="17"/>
      <c r="I31" s="17"/>
    </row>
  </sheetData>
  <mergeCells count="5">
    <mergeCell ref="B3:I3"/>
    <mergeCell ref="B5:I5"/>
    <mergeCell ref="B6:I6"/>
    <mergeCell ref="B8:B10"/>
    <mergeCell ref="C8:I8"/>
  </mergeCells>
  <printOptions horizontalCentered="1"/>
  <pageMargins left="0.70866141732283472" right="0.70866141732283472" top="0.74803149606299213" bottom="0.74803149606299213" header="0.31496062992125984" footer="0.31496062992125984"/>
  <pageSetup paperSize="9" fitToHeight="0" orientation="portrait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tabColor rgb="FFD3D3F5"/>
    <pageSetUpPr fitToPage="1"/>
  </sheetPr>
  <dimension ref="B2:M58"/>
  <sheetViews>
    <sheetView showGridLines="0" zoomScaleNormal="100" workbookViewId="0"/>
  </sheetViews>
  <sheetFormatPr defaultColWidth="9.140625" defaultRowHeight="14.25" outlineLevelRow="1"/>
  <cols>
    <col min="1" max="1" width="8" style="15" customWidth="1"/>
    <col min="2" max="2" width="3.5703125" style="15" customWidth="1"/>
    <col min="3" max="3" width="58.5703125" style="15" customWidth="1"/>
    <col min="4" max="4" width="15.140625" style="15" customWidth="1"/>
    <col min="5" max="5" width="18.42578125" style="15" customWidth="1"/>
    <col min="6" max="6" width="15" style="15" customWidth="1"/>
    <col min="7" max="7" width="18.7109375" style="15" customWidth="1"/>
    <col min="8" max="8" width="3.7109375" style="15" customWidth="1"/>
    <col min="9" max="16384" width="9.140625" style="15"/>
  </cols>
  <sheetData>
    <row r="2" spans="2:13" ht="15">
      <c r="C2" s="14"/>
      <c r="E2" s="14"/>
      <c r="G2" s="14" t="s">
        <v>191</v>
      </c>
    </row>
    <row r="3" spans="2:13" ht="23.25" customHeight="1">
      <c r="B3" s="145" t="s">
        <v>190</v>
      </c>
      <c r="C3" s="145"/>
      <c r="D3" s="145"/>
      <c r="E3" s="145"/>
      <c r="F3" s="145"/>
      <c r="G3" s="145"/>
    </row>
    <row r="4" spans="2:13" ht="3.75" customHeight="1"/>
    <row r="5" spans="2:13" ht="13.5" customHeight="1">
      <c r="B5" s="147">
        <v>2023</v>
      </c>
      <c r="C5" s="147"/>
      <c r="D5" s="147"/>
      <c r="E5" s="147"/>
      <c r="F5" s="147"/>
      <c r="G5" s="147"/>
    </row>
    <row r="6" spans="2:13" ht="15" customHeight="1">
      <c r="B6" s="146" t="s">
        <v>40</v>
      </c>
      <c r="C6" s="146"/>
      <c r="D6" s="146"/>
      <c r="E6" s="146"/>
      <c r="F6" s="146"/>
      <c r="G6" s="146"/>
    </row>
    <row r="7" spans="2:13" ht="3" customHeight="1"/>
    <row r="8" spans="2:13" ht="21.75" customHeight="1">
      <c r="B8" s="157" t="s">
        <v>38</v>
      </c>
      <c r="C8" s="157"/>
      <c r="D8" s="162" t="s">
        <v>178</v>
      </c>
      <c r="E8" s="159"/>
      <c r="F8" s="161"/>
      <c r="G8" s="161"/>
    </row>
    <row r="9" spans="2:13" ht="3.75" customHeight="1">
      <c r="B9" s="157"/>
      <c r="C9" s="157"/>
      <c r="D9" s="94"/>
      <c r="E9" s="25"/>
      <c r="F9" s="25"/>
      <c r="G9" s="25"/>
    </row>
    <row r="10" spans="2:13" s="16" customFormat="1" ht="40.5" customHeight="1">
      <c r="B10" s="157"/>
      <c r="C10" s="157"/>
      <c r="D10" s="105" t="s">
        <v>550</v>
      </c>
      <c r="E10" s="106" t="s">
        <v>549</v>
      </c>
      <c r="F10" s="106" t="s">
        <v>452</v>
      </c>
      <c r="G10" s="93" t="s">
        <v>349</v>
      </c>
      <c r="I10" s="15"/>
      <c r="J10" s="15"/>
      <c r="K10" s="15"/>
      <c r="L10" s="15"/>
      <c r="M10" s="15"/>
    </row>
    <row r="11" spans="2:13" ht="3.75" customHeight="1">
      <c r="B11" s="17"/>
      <c r="C11" s="17"/>
      <c r="D11" s="17"/>
      <c r="E11" s="17"/>
      <c r="F11" s="17"/>
      <c r="G11" s="17"/>
    </row>
    <row r="12" spans="2:13" ht="18" customHeight="1">
      <c r="C12" s="5" t="s">
        <v>19</v>
      </c>
      <c r="D12" s="6">
        <v>855</v>
      </c>
      <c r="E12" s="6">
        <v>584</v>
      </c>
      <c r="F12" s="6">
        <v>4225</v>
      </c>
      <c r="G12" s="6">
        <v>26604</v>
      </c>
    </row>
    <row r="13" spans="2:13" ht="18" customHeight="1">
      <c r="B13" s="7" t="s">
        <v>20</v>
      </c>
      <c r="C13" s="8" t="s">
        <v>26</v>
      </c>
      <c r="D13" s="18">
        <v>53</v>
      </c>
      <c r="E13" s="18">
        <v>19</v>
      </c>
      <c r="F13" s="18">
        <v>143</v>
      </c>
      <c r="G13" s="18">
        <v>1635</v>
      </c>
    </row>
    <row r="14" spans="2:13" ht="18" customHeight="1">
      <c r="B14" s="7" t="s">
        <v>0</v>
      </c>
      <c r="C14" s="8" t="s">
        <v>21</v>
      </c>
      <c r="D14" s="18">
        <v>13</v>
      </c>
      <c r="E14" s="18">
        <v>1</v>
      </c>
      <c r="F14" s="18">
        <v>17</v>
      </c>
      <c r="G14" s="18">
        <v>84</v>
      </c>
    </row>
    <row r="15" spans="2:13" ht="18" customHeight="1">
      <c r="B15" s="7" t="s">
        <v>1</v>
      </c>
      <c r="C15" s="8" t="s">
        <v>22</v>
      </c>
      <c r="D15" s="18">
        <f>+SUM(D16:D39)</f>
        <v>95</v>
      </c>
      <c r="E15" s="18">
        <f t="shared" ref="E15:G15" si="0">+SUM(E16:E39)</f>
        <v>22</v>
      </c>
      <c r="F15" s="18">
        <f t="shared" si="0"/>
        <v>706</v>
      </c>
      <c r="G15" s="18">
        <f t="shared" si="0"/>
        <v>3633</v>
      </c>
    </row>
    <row r="16" spans="2:13" hidden="1" outlineLevel="1">
      <c r="B16" s="116">
        <v>10</v>
      </c>
      <c r="C16" s="117" t="s">
        <v>523</v>
      </c>
      <c r="D16" s="120">
        <v>5</v>
      </c>
      <c r="E16" s="120">
        <v>0</v>
      </c>
      <c r="F16" s="120">
        <v>114</v>
      </c>
      <c r="G16" s="120">
        <v>746</v>
      </c>
    </row>
    <row r="17" spans="2:7" hidden="1" outlineLevel="1">
      <c r="B17" s="116">
        <v>11</v>
      </c>
      <c r="C17" s="117" t="s">
        <v>524</v>
      </c>
      <c r="D17" s="120">
        <v>5</v>
      </c>
      <c r="E17" s="120">
        <v>1</v>
      </c>
      <c r="F17" s="120">
        <v>49</v>
      </c>
      <c r="G17" s="120">
        <v>127</v>
      </c>
    </row>
    <row r="18" spans="2:7" hidden="1" outlineLevel="1">
      <c r="B18" s="116">
        <v>12</v>
      </c>
      <c r="C18" s="117" t="s">
        <v>525</v>
      </c>
      <c r="D18" s="120">
        <v>0</v>
      </c>
      <c r="E18" s="120">
        <v>0</v>
      </c>
      <c r="F18" s="120">
        <v>0</v>
      </c>
      <c r="G18" s="120">
        <v>0</v>
      </c>
    </row>
    <row r="19" spans="2:7" hidden="1" outlineLevel="1">
      <c r="B19" s="116">
        <v>13</v>
      </c>
      <c r="C19" s="117" t="s">
        <v>526</v>
      </c>
      <c r="D19" s="120">
        <v>1</v>
      </c>
      <c r="E19" s="120">
        <v>0</v>
      </c>
      <c r="F19" s="120">
        <v>17</v>
      </c>
      <c r="G19" s="120">
        <v>116</v>
      </c>
    </row>
    <row r="20" spans="2:7" hidden="1" outlineLevel="1">
      <c r="B20" s="116">
        <v>14</v>
      </c>
      <c r="C20" s="117" t="s">
        <v>527</v>
      </c>
      <c r="D20" s="120">
        <v>0</v>
      </c>
      <c r="E20" s="120">
        <v>0</v>
      </c>
      <c r="F20" s="120">
        <v>17</v>
      </c>
      <c r="G20" s="120">
        <v>151</v>
      </c>
    </row>
    <row r="21" spans="2:7" hidden="1" outlineLevel="1">
      <c r="B21" s="116">
        <v>15</v>
      </c>
      <c r="C21" s="117" t="s">
        <v>528</v>
      </c>
      <c r="D21" s="120">
        <v>0</v>
      </c>
      <c r="E21" s="120">
        <v>0</v>
      </c>
      <c r="F21" s="120">
        <v>25</v>
      </c>
      <c r="G21" s="120">
        <v>196</v>
      </c>
    </row>
    <row r="22" spans="2:7" hidden="1" outlineLevel="1">
      <c r="B22" s="116">
        <v>16</v>
      </c>
      <c r="C22" s="117" t="s">
        <v>529</v>
      </c>
      <c r="D22" s="120">
        <v>3</v>
      </c>
      <c r="E22" s="120">
        <v>1</v>
      </c>
      <c r="F22" s="120">
        <v>28</v>
      </c>
      <c r="G22" s="120">
        <v>197</v>
      </c>
    </row>
    <row r="23" spans="2:7" hidden="1" outlineLevel="1">
      <c r="B23" s="116">
        <v>17</v>
      </c>
      <c r="C23" s="117" t="s">
        <v>530</v>
      </c>
      <c r="D23" s="120">
        <v>4</v>
      </c>
      <c r="E23" s="120">
        <v>2</v>
      </c>
      <c r="F23" s="120">
        <v>9</v>
      </c>
      <c r="G23" s="120">
        <v>38</v>
      </c>
    </row>
    <row r="24" spans="2:7" hidden="1" outlineLevel="1">
      <c r="B24" s="116">
        <v>18</v>
      </c>
      <c r="C24" s="117" t="s">
        <v>531</v>
      </c>
      <c r="D24" s="120">
        <v>0</v>
      </c>
      <c r="E24" s="120">
        <v>0</v>
      </c>
      <c r="F24" s="120">
        <v>18</v>
      </c>
      <c r="G24" s="120">
        <v>136</v>
      </c>
    </row>
    <row r="25" spans="2:7" hidden="1" outlineLevel="1">
      <c r="B25" s="116">
        <v>19</v>
      </c>
      <c r="C25" s="117" t="s">
        <v>532</v>
      </c>
      <c r="D25" s="120">
        <v>1</v>
      </c>
      <c r="E25" s="120">
        <v>2</v>
      </c>
      <c r="F25" s="120">
        <v>0</v>
      </c>
      <c r="G25" s="120">
        <v>7</v>
      </c>
    </row>
    <row r="26" spans="2:7" hidden="1" outlineLevel="1">
      <c r="B26" s="116">
        <v>20</v>
      </c>
      <c r="C26" s="117" t="s">
        <v>533</v>
      </c>
      <c r="D26" s="120">
        <v>6</v>
      </c>
      <c r="E26" s="120">
        <v>0</v>
      </c>
      <c r="F26" s="120">
        <v>37</v>
      </c>
      <c r="G26" s="120">
        <v>85</v>
      </c>
    </row>
    <row r="27" spans="2:7" hidden="1" outlineLevel="1">
      <c r="B27" s="116">
        <v>21</v>
      </c>
      <c r="C27" s="117" t="s">
        <v>534</v>
      </c>
      <c r="D27" s="120">
        <v>0</v>
      </c>
      <c r="E27" s="120">
        <v>0</v>
      </c>
      <c r="F27" s="120">
        <v>2</v>
      </c>
      <c r="G27" s="120">
        <v>25</v>
      </c>
    </row>
    <row r="28" spans="2:7" hidden="1" outlineLevel="1">
      <c r="B28" s="116">
        <v>22</v>
      </c>
      <c r="C28" s="117" t="s">
        <v>535</v>
      </c>
      <c r="D28" s="120">
        <v>1</v>
      </c>
      <c r="E28" s="120">
        <v>0</v>
      </c>
      <c r="F28" s="120">
        <v>37</v>
      </c>
      <c r="G28" s="120">
        <v>104</v>
      </c>
    </row>
    <row r="29" spans="2:7" hidden="1" outlineLevel="1">
      <c r="B29" s="116">
        <v>23</v>
      </c>
      <c r="C29" s="117" t="s">
        <v>536</v>
      </c>
      <c r="D29" s="120">
        <v>33</v>
      </c>
      <c r="E29" s="120">
        <v>2</v>
      </c>
      <c r="F29" s="120">
        <v>40</v>
      </c>
      <c r="G29" s="120">
        <v>317</v>
      </c>
    </row>
    <row r="30" spans="2:7" hidden="1" outlineLevel="1">
      <c r="B30" s="116">
        <v>24</v>
      </c>
      <c r="C30" s="117" t="s">
        <v>537</v>
      </c>
      <c r="D30" s="120">
        <v>4</v>
      </c>
      <c r="E30" s="120">
        <v>1</v>
      </c>
      <c r="F30" s="120">
        <v>13</v>
      </c>
      <c r="G30" s="120">
        <v>21</v>
      </c>
    </row>
    <row r="31" spans="2:7" hidden="1" outlineLevel="1">
      <c r="B31" s="116">
        <v>25</v>
      </c>
      <c r="C31" s="117" t="s">
        <v>538</v>
      </c>
      <c r="D31" s="120">
        <v>13</v>
      </c>
      <c r="E31" s="120">
        <v>2</v>
      </c>
      <c r="F31" s="120">
        <v>144</v>
      </c>
      <c r="G31" s="120">
        <v>604</v>
      </c>
    </row>
    <row r="32" spans="2:7" hidden="1" outlineLevel="1">
      <c r="B32" s="116">
        <v>26</v>
      </c>
      <c r="C32" s="117" t="s">
        <v>539</v>
      </c>
      <c r="D32" s="120">
        <v>0</v>
      </c>
      <c r="E32" s="120">
        <v>0</v>
      </c>
      <c r="F32" s="120">
        <v>4</v>
      </c>
      <c r="G32" s="120">
        <v>15</v>
      </c>
    </row>
    <row r="33" spans="2:7" hidden="1" outlineLevel="1">
      <c r="B33" s="116">
        <v>27</v>
      </c>
      <c r="C33" s="117" t="s">
        <v>540</v>
      </c>
      <c r="D33" s="120">
        <v>3</v>
      </c>
      <c r="E33" s="120">
        <v>1</v>
      </c>
      <c r="F33" s="120">
        <v>7</v>
      </c>
      <c r="G33" s="120">
        <v>35</v>
      </c>
    </row>
    <row r="34" spans="2:7" hidden="1" outlineLevel="1">
      <c r="B34" s="116">
        <v>28</v>
      </c>
      <c r="C34" s="117" t="s">
        <v>541</v>
      </c>
      <c r="D34" s="120">
        <v>3</v>
      </c>
      <c r="E34" s="120">
        <v>1</v>
      </c>
      <c r="F34" s="120">
        <v>21</v>
      </c>
      <c r="G34" s="120">
        <v>98</v>
      </c>
    </row>
    <row r="35" spans="2:7" hidden="1" outlineLevel="1">
      <c r="B35" s="116">
        <v>29</v>
      </c>
      <c r="C35" s="117" t="s">
        <v>542</v>
      </c>
      <c r="D35" s="120">
        <v>6</v>
      </c>
      <c r="E35" s="120">
        <v>4</v>
      </c>
      <c r="F35" s="120">
        <v>15</v>
      </c>
      <c r="G35" s="120">
        <v>43</v>
      </c>
    </row>
    <row r="36" spans="2:7" hidden="1" outlineLevel="1">
      <c r="B36" s="116">
        <v>30</v>
      </c>
      <c r="C36" s="117" t="s">
        <v>543</v>
      </c>
      <c r="D36" s="120">
        <v>0</v>
      </c>
      <c r="E36" s="120">
        <v>0</v>
      </c>
      <c r="F36" s="120">
        <v>7</v>
      </c>
      <c r="G36" s="120">
        <v>26</v>
      </c>
    </row>
    <row r="37" spans="2:7" hidden="1" outlineLevel="1">
      <c r="B37" s="116">
        <v>31</v>
      </c>
      <c r="C37" s="117" t="s">
        <v>544</v>
      </c>
      <c r="D37" s="120">
        <v>2</v>
      </c>
      <c r="E37" s="120">
        <v>0</v>
      </c>
      <c r="F37" s="120">
        <v>53</v>
      </c>
      <c r="G37" s="120">
        <v>277</v>
      </c>
    </row>
    <row r="38" spans="2:7" hidden="1" outlineLevel="1">
      <c r="B38" s="116">
        <v>32</v>
      </c>
      <c r="C38" s="117" t="s">
        <v>545</v>
      </c>
      <c r="D38" s="120">
        <v>0</v>
      </c>
      <c r="E38" s="120">
        <v>0</v>
      </c>
      <c r="F38" s="120">
        <v>18</v>
      </c>
      <c r="G38" s="120">
        <v>123</v>
      </c>
    </row>
    <row r="39" spans="2:7" hidden="1" outlineLevel="1">
      <c r="B39" s="116">
        <v>33</v>
      </c>
      <c r="C39" s="117" t="s">
        <v>546</v>
      </c>
      <c r="D39" s="120">
        <v>5</v>
      </c>
      <c r="E39" s="120">
        <v>5</v>
      </c>
      <c r="F39" s="120">
        <v>31</v>
      </c>
      <c r="G39" s="120">
        <v>146</v>
      </c>
    </row>
    <row r="40" spans="2:7" ht="18" customHeight="1" collapsed="1">
      <c r="B40" s="7" t="s">
        <v>2</v>
      </c>
      <c r="C40" s="8" t="s">
        <v>28</v>
      </c>
      <c r="D40" s="18">
        <v>10</v>
      </c>
      <c r="E40" s="18">
        <v>1</v>
      </c>
      <c r="F40" s="18">
        <v>3</v>
      </c>
      <c r="G40" s="18">
        <v>19</v>
      </c>
    </row>
    <row r="41" spans="2:7" ht="18" customHeight="1">
      <c r="B41" s="7" t="s">
        <v>3</v>
      </c>
      <c r="C41" s="8" t="s">
        <v>27</v>
      </c>
      <c r="D41" s="18">
        <v>103</v>
      </c>
      <c r="E41" s="18">
        <v>41</v>
      </c>
      <c r="F41" s="18">
        <v>69</v>
      </c>
      <c r="G41" s="18">
        <v>265</v>
      </c>
    </row>
    <row r="42" spans="2:7" ht="18" customHeight="1">
      <c r="B42" s="7" t="s">
        <v>4</v>
      </c>
      <c r="C42" s="8" t="s">
        <v>23</v>
      </c>
      <c r="D42" s="18">
        <v>91</v>
      </c>
      <c r="E42" s="18">
        <v>46</v>
      </c>
      <c r="F42" s="18">
        <v>614</v>
      </c>
      <c r="G42" s="18">
        <v>2359</v>
      </c>
    </row>
    <row r="43" spans="2:7" ht="18" customHeight="1">
      <c r="B43" s="7" t="s">
        <v>5</v>
      </c>
      <c r="C43" s="9" t="s">
        <v>162</v>
      </c>
      <c r="D43" s="18">
        <v>370</v>
      </c>
      <c r="E43" s="18">
        <v>364</v>
      </c>
      <c r="F43" s="18">
        <v>1087</v>
      </c>
      <c r="G43" s="18">
        <v>7045</v>
      </c>
    </row>
    <row r="44" spans="2:7" ht="18" customHeight="1">
      <c r="B44" s="7" t="s">
        <v>6</v>
      </c>
      <c r="C44" s="9" t="s">
        <v>24</v>
      </c>
      <c r="D44" s="18">
        <v>94</v>
      </c>
      <c r="E44" s="18">
        <v>60</v>
      </c>
      <c r="F44" s="18">
        <v>48</v>
      </c>
      <c r="G44" s="18">
        <v>513</v>
      </c>
    </row>
    <row r="45" spans="2:7" ht="18" customHeight="1">
      <c r="B45" s="7" t="s">
        <v>7</v>
      </c>
      <c r="C45" s="9" t="s">
        <v>31</v>
      </c>
      <c r="D45" s="18">
        <v>2</v>
      </c>
      <c r="E45" s="18">
        <v>2</v>
      </c>
      <c r="F45" s="18">
        <v>562</v>
      </c>
      <c r="G45" s="18">
        <v>4368</v>
      </c>
    </row>
    <row r="46" spans="2:7" ht="18" customHeight="1">
      <c r="B46" s="7" t="s">
        <v>8</v>
      </c>
      <c r="C46" s="9" t="s">
        <v>456</v>
      </c>
      <c r="D46" s="18">
        <v>9</v>
      </c>
      <c r="E46" s="18">
        <v>8</v>
      </c>
      <c r="F46" s="18">
        <v>126</v>
      </c>
      <c r="G46" s="18">
        <v>201</v>
      </c>
    </row>
    <row r="47" spans="2:7" ht="18" customHeight="1">
      <c r="B47" s="7" t="s">
        <v>9</v>
      </c>
      <c r="C47" s="9" t="s">
        <v>29</v>
      </c>
      <c r="D47" s="18">
        <v>0</v>
      </c>
      <c r="E47" s="18">
        <v>0</v>
      </c>
      <c r="F47" s="18">
        <v>34</v>
      </c>
      <c r="G47" s="18">
        <v>482</v>
      </c>
    </row>
    <row r="48" spans="2:7" ht="18" customHeight="1">
      <c r="B48" s="7" t="s">
        <v>10</v>
      </c>
      <c r="C48" s="9" t="s">
        <v>30</v>
      </c>
      <c r="D48" s="18">
        <v>1</v>
      </c>
      <c r="E48" s="18">
        <v>1</v>
      </c>
      <c r="F48" s="18">
        <v>53</v>
      </c>
      <c r="G48" s="18">
        <v>335</v>
      </c>
    </row>
    <row r="49" spans="2:7" ht="18" customHeight="1">
      <c r="B49" s="7" t="s">
        <v>11</v>
      </c>
      <c r="C49" s="9" t="s">
        <v>32</v>
      </c>
      <c r="D49" s="18">
        <v>0</v>
      </c>
      <c r="E49" s="18">
        <v>2</v>
      </c>
      <c r="F49" s="18">
        <v>128</v>
      </c>
      <c r="G49" s="18">
        <v>874</v>
      </c>
    </row>
    <row r="50" spans="2:7" ht="18" customHeight="1">
      <c r="B50" s="7" t="s">
        <v>12</v>
      </c>
      <c r="C50" s="9" t="s">
        <v>457</v>
      </c>
      <c r="D50" s="18">
        <v>10</v>
      </c>
      <c r="E50" s="18">
        <v>10</v>
      </c>
      <c r="F50" s="18">
        <v>102</v>
      </c>
      <c r="G50" s="18">
        <v>614</v>
      </c>
    </row>
    <row r="51" spans="2:7" ht="18" customHeight="1">
      <c r="B51" s="7" t="s">
        <v>13</v>
      </c>
      <c r="C51" s="9" t="s">
        <v>33</v>
      </c>
      <c r="D51" s="18">
        <v>2</v>
      </c>
      <c r="E51" s="18">
        <v>3</v>
      </c>
      <c r="F51" s="18">
        <v>20</v>
      </c>
      <c r="G51" s="18">
        <v>103</v>
      </c>
    </row>
    <row r="52" spans="2:7" ht="18" customHeight="1">
      <c r="B52" s="7" t="s">
        <v>14</v>
      </c>
      <c r="C52" s="9" t="s">
        <v>25</v>
      </c>
      <c r="D52" s="18">
        <v>1</v>
      </c>
      <c r="E52" s="18">
        <v>0</v>
      </c>
      <c r="F52" s="18">
        <v>54</v>
      </c>
      <c r="G52" s="18">
        <v>402</v>
      </c>
    </row>
    <row r="53" spans="2:7" ht="18" customHeight="1">
      <c r="B53" s="7" t="s">
        <v>15</v>
      </c>
      <c r="C53" s="9" t="s">
        <v>34</v>
      </c>
      <c r="D53" s="18">
        <v>0</v>
      </c>
      <c r="E53" s="18">
        <v>0</v>
      </c>
      <c r="F53" s="18">
        <v>244</v>
      </c>
      <c r="G53" s="18">
        <v>2290</v>
      </c>
    </row>
    <row r="54" spans="2:7" ht="18" customHeight="1">
      <c r="B54" s="7" t="s">
        <v>16</v>
      </c>
      <c r="C54" s="9" t="s">
        <v>35</v>
      </c>
      <c r="D54" s="18">
        <v>0</v>
      </c>
      <c r="E54" s="18">
        <v>2</v>
      </c>
      <c r="F54" s="18">
        <v>34</v>
      </c>
      <c r="G54" s="18">
        <v>231</v>
      </c>
    </row>
    <row r="55" spans="2:7" ht="18" customHeight="1">
      <c r="B55" s="7" t="s">
        <v>17</v>
      </c>
      <c r="C55" s="9" t="s">
        <v>36</v>
      </c>
      <c r="D55" s="18">
        <v>1</v>
      </c>
      <c r="E55" s="18">
        <v>2</v>
      </c>
      <c r="F55" s="18">
        <v>181</v>
      </c>
      <c r="G55" s="18">
        <v>1148</v>
      </c>
    </row>
    <row r="56" spans="2:7" ht="18" customHeight="1">
      <c r="B56" s="7" t="s">
        <v>18</v>
      </c>
      <c r="C56" s="9" t="s">
        <v>161</v>
      </c>
      <c r="D56" s="18">
        <v>0</v>
      </c>
      <c r="E56" s="18">
        <v>0</v>
      </c>
      <c r="F56" s="18">
        <v>0</v>
      </c>
      <c r="G56" s="18">
        <v>3</v>
      </c>
    </row>
    <row r="57" spans="2:7" ht="3.75" customHeight="1">
      <c r="B57" s="12"/>
      <c r="C57" s="13"/>
      <c r="D57" s="19"/>
      <c r="E57" s="19"/>
      <c r="F57" s="19"/>
      <c r="G57" s="19"/>
    </row>
    <row r="58" spans="2:7" ht="5.25" customHeight="1">
      <c r="C58" s="1"/>
    </row>
  </sheetData>
  <mergeCells count="5">
    <mergeCell ref="B3:G3"/>
    <mergeCell ref="B5:G5"/>
    <mergeCell ref="B6:G6"/>
    <mergeCell ref="B8:C10"/>
    <mergeCell ref="D8:G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0" orientation="landscape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tabColor rgb="FFD3D3F5"/>
  </sheetPr>
  <dimension ref="B2:H31"/>
  <sheetViews>
    <sheetView showGridLines="0" zoomScaleNormal="100" workbookViewId="0"/>
  </sheetViews>
  <sheetFormatPr defaultColWidth="9.140625" defaultRowHeight="14.25"/>
  <cols>
    <col min="1" max="1" width="9.140625" style="15"/>
    <col min="2" max="2" width="19.7109375" style="15" customWidth="1"/>
    <col min="3" max="3" width="12.140625" style="15" customWidth="1"/>
    <col min="4" max="4" width="17.140625" style="15" customWidth="1"/>
    <col min="5" max="5" width="12" style="15" customWidth="1"/>
    <col min="6" max="6" width="13.7109375" style="15" customWidth="1"/>
    <col min="7" max="16384" width="9.140625" style="15"/>
  </cols>
  <sheetData>
    <row r="2" spans="2:8" ht="15">
      <c r="B2" s="14"/>
      <c r="C2" s="14"/>
      <c r="D2" s="14"/>
      <c r="F2" s="14" t="s">
        <v>192</v>
      </c>
    </row>
    <row r="3" spans="2:8" ht="42" customHeight="1">
      <c r="B3" s="145" t="s">
        <v>193</v>
      </c>
      <c r="C3" s="145"/>
      <c r="D3" s="145"/>
      <c r="E3" s="145"/>
      <c r="F3" s="145"/>
    </row>
    <row r="4" spans="2:8" ht="3.75" customHeight="1"/>
    <row r="5" spans="2:8">
      <c r="B5" s="147">
        <v>2023</v>
      </c>
      <c r="C5" s="147"/>
      <c r="D5" s="147"/>
      <c r="E5" s="147"/>
      <c r="F5" s="147"/>
    </row>
    <row r="6" spans="2:8" ht="15" customHeight="1">
      <c r="B6" s="146" t="s">
        <v>40</v>
      </c>
      <c r="C6" s="146"/>
      <c r="D6" s="146"/>
      <c r="E6" s="146"/>
      <c r="F6" s="146"/>
    </row>
    <row r="7" spans="2:8" ht="3" customHeight="1"/>
    <row r="8" spans="2:8" ht="21.75" customHeight="1">
      <c r="B8" s="157" t="s">
        <v>42</v>
      </c>
      <c r="C8" s="162" t="s">
        <v>178</v>
      </c>
      <c r="D8" s="159"/>
      <c r="E8" s="159"/>
      <c r="F8" s="163"/>
    </row>
    <row r="9" spans="2:8" ht="3.75" customHeight="1">
      <c r="B9" s="157"/>
      <c r="C9" s="94"/>
      <c r="D9" s="25"/>
      <c r="E9" s="25"/>
      <c r="F9" s="95"/>
    </row>
    <row r="10" spans="2:8" s="16" customFormat="1" ht="37.5" customHeight="1">
      <c r="B10" s="157"/>
      <c r="C10" s="105" t="s">
        <v>550</v>
      </c>
      <c r="D10" s="106" t="s">
        <v>549</v>
      </c>
      <c r="E10" s="106" t="s">
        <v>452</v>
      </c>
      <c r="F10" s="93" t="s">
        <v>349</v>
      </c>
    </row>
    <row r="11" spans="2:8" ht="3.75" customHeight="1">
      <c r="B11" s="17"/>
      <c r="C11" s="17"/>
      <c r="D11" s="17"/>
      <c r="E11" s="17"/>
      <c r="F11" s="17"/>
    </row>
    <row r="12" spans="2:8" ht="22.5" customHeight="1">
      <c r="B12" s="5" t="s">
        <v>19</v>
      </c>
      <c r="C12" s="37">
        <v>855</v>
      </c>
      <c r="D12" s="37">
        <v>584</v>
      </c>
      <c r="E12" s="37">
        <v>4225</v>
      </c>
      <c r="F12" s="37">
        <v>26604</v>
      </c>
      <c r="G12" s="56"/>
      <c r="H12" s="18"/>
    </row>
    <row r="13" spans="2:8" ht="22.5" customHeight="1">
      <c r="B13" s="11" t="s">
        <v>43</v>
      </c>
      <c r="C13" s="38">
        <v>77</v>
      </c>
      <c r="D13" s="38">
        <v>51</v>
      </c>
      <c r="E13" s="38">
        <v>219</v>
      </c>
      <c r="F13" s="38">
        <v>1201</v>
      </c>
      <c r="G13" s="56"/>
      <c r="H13" s="18"/>
    </row>
    <row r="14" spans="2:8" ht="22.5" customHeight="1">
      <c r="B14" s="11" t="s">
        <v>44</v>
      </c>
      <c r="C14" s="38">
        <v>9</v>
      </c>
      <c r="D14" s="38">
        <v>2</v>
      </c>
      <c r="E14" s="38">
        <v>15</v>
      </c>
      <c r="F14" s="38">
        <v>940</v>
      </c>
      <c r="G14" s="56"/>
      <c r="H14" s="18"/>
    </row>
    <row r="15" spans="2:8" ht="22.5" customHeight="1">
      <c r="B15" s="11" t="s">
        <v>46</v>
      </c>
      <c r="C15" s="38">
        <v>55</v>
      </c>
      <c r="D15" s="38">
        <v>43</v>
      </c>
      <c r="E15" s="38">
        <v>263</v>
      </c>
      <c r="F15" s="38">
        <v>1072</v>
      </c>
      <c r="G15" s="56"/>
      <c r="H15" s="18"/>
    </row>
    <row r="16" spans="2:8" ht="22.5" customHeight="1">
      <c r="B16" s="11" t="s">
        <v>45</v>
      </c>
      <c r="C16" s="38">
        <v>7</v>
      </c>
      <c r="D16" s="38">
        <v>2</v>
      </c>
      <c r="E16" s="38">
        <v>60</v>
      </c>
      <c r="F16" s="38">
        <v>331</v>
      </c>
      <c r="G16" s="56"/>
      <c r="H16" s="18"/>
    </row>
    <row r="17" spans="2:8" ht="22.5" customHeight="1">
      <c r="B17" s="11" t="s">
        <v>47</v>
      </c>
      <c r="C17" s="38">
        <v>11</v>
      </c>
      <c r="D17" s="38">
        <v>9</v>
      </c>
      <c r="E17" s="38">
        <v>18</v>
      </c>
      <c r="F17" s="38">
        <v>329</v>
      </c>
      <c r="G17" s="56"/>
      <c r="H17" s="18"/>
    </row>
    <row r="18" spans="2:8" ht="22.5" customHeight="1">
      <c r="B18" s="11" t="s">
        <v>48</v>
      </c>
      <c r="C18" s="38">
        <v>54</v>
      </c>
      <c r="D18" s="38">
        <v>37</v>
      </c>
      <c r="E18" s="38">
        <v>264</v>
      </c>
      <c r="F18" s="38">
        <v>731</v>
      </c>
      <c r="G18" s="56"/>
      <c r="H18" s="18"/>
    </row>
    <row r="19" spans="2:8" ht="22.5" customHeight="1">
      <c r="B19" s="11" t="s">
        <v>49</v>
      </c>
      <c r="C19" s="38">
        <v>20</v>
      </c>
      <c r="D19" s="38">
        <v>11</v>
      </c>
      <c r="E19" s="38">
        <v>22</v>
      </c>
      <c r="F19" s="38">
        <v>654</v>
      </c>
      <c r="G19" s="56"/>
      <c r="H19" s="18"/>
    </row>
    <row r="20" spans="2:8" ht="22.5" customHeight="1">
      <c r="B20" s="11" t="s">
        <v>50</v>
      </c>
      <c r="C20" s="38">
        <v>30</v>
      </c>
      <c r="D20" s="38">
        <v>24</v>
      </c>
      <c r="E20" s="38">
        <v>148</v>
      </c>
      <c r="F20" s="38">
        <v>2713</v>
      </c>
      <c r="G20" s="56"/>
      <c r="H20" s="18"/>
    </row>
    <row r="21" spans="2:8" ht="22.5" customHeight="1">
      <c r="B21" s="11" t="s">
        <v>51</v>
      </c>
      <c r="C21" s="38">
        <v>8</v>
      </c>
      <c r="D21" s="38">
        <v>11</v>
      </c>
      <c r="E21" s="38">
        <v>42</v>
      </c>
      <c r="F21" s="38">
        <v>831</v>
      </c>
      <c r="G21" s="56"/>
      <c r="H21" s="18"/>
    </row>
    <row r="22" spans="2:8" ht="22.5" customHeight="1">
      <c r="B22" s="11" t="s">
        <v>52</v>
      </c>
      <c r="C22" s="38">
        <v>79</v>
      </c>
      <c r="D22" s="38">
        <v>43</v>
      </c>
      <c r="E22" s="38">
        <v>695</v>
      </c>
      <c r="F22" s="38">
        <v>1258</v>
      </c>
      <c r="G22" s="56"/>
      <c r="H22" s="18"/>
    </row>
    <row r="23" spans="2:8" ht="22.5" customHeight="1">
      <c r="B23" s="11" t="s">
        <v>53</v>
      </c>
      <c r="C23" s="38">
        <v>181</v>
      </c>
      <c r="D23" s="38">
        <v>126</v>
      </c>
      <c r="E23" s="38">
        <v>1064</v>
      </c>
      <c r="F23" s="38">
        <v>6298</v>
      </c>
      <c r="G23" s="56"/>
      <c r="H23" s="18"/>
    </row>
    <row r="24" spans="2:8" ht="22.5" customHeight="1">
      <c r="B24" s="11" t="s">
        <v>54</v>
      </c>
      <c r="C24" s="38">
        <v>9</v>
      </c>
      <c r="D24" s="38">
        <v>4</v>
      </c>
      <c r="E24" s="38">
        <v>18</v>
      </c>
      <c r="F24" s="38">
        <v>440</v>
      </c>
      <c r="G24" s="56"/>
      <c r="H24" s="18"/>
    </row>
    <row r="25" spans="2:8" ht="22.5" customHeight="1">
      <c r="B25" s="11" t="s">
        <v>55</v>
      </c>
      <c r="C25" s="38">
        <v>79</v>
      </c>
      <c r="D25" s="38">
        <v>61</v>
      </c>
      <c r="E25" s="38">
        <v>456</v>
      </c>
      <c r="F25" s="38">
        <v>3685</v>
      </c>
      <c r="G25" s="56"/>
      <c r="H25" s="18"/>
    </row>
    <row r="26" spans="2:8" ht="22.5" customHeight="1">
      <c r="B26" s="11" t="s">
        <v>56</v>
      </c>
      <c r="C26" s="38">
        <v>80</v>
      </c>
      <c r="D26" s="38">
        <v>59</v>
      </c>
      <c r="E26" s="38">
        <v>333</v>
      </c>
      <c r="F26" s="38">
        <v>889</v>
      </c>
      <c r="G26" s="56"/>
      <c r="H26" s="18"/>
    </row>
    <row r="27" spans="2:8" ht="22.5" customHeight="1">
      <c r="B27" s="11" t="s">
        <v>57</v>
      </c>
      <c r="C27" s="38">
        <v>61</v>
      </c>
      <c r="D27" s="38">
        <v>40</v>
      </c>
      <c r="E27" s="38">
        <v>173</v>
      </c>
      <c r="F27" s="38">
        <v>1722</v>
      </c>
      <c r="G27" s="56"/>
      <c r="H27" s="18"/>
    </row>
    <row r="28" spans="2:8" ht="22.5" customHeight="1">
      <c r="B28" s="11" t="s">
        <v>58</v>
      </c>
      <c r="C28" s="38">
        <v>29</v>
      </c>
      <c r="D28" s="38">
        <v>7</v>
      </c>
      <c r="E28" s="38">
        <v>89</v>
      </c>
      <c r="F28" s="38">
        <v>1048</v>
      </c>
      <c r="G28" s="56"/>
      <c r="H28" s="18"/>
    </row>
    <row r="29" spans="2:8" ht="22.5" customHeight="1">
      <c r="B29" s="11" t="s">
        <v>59</v>
      </c>
      <c r="C29" s="38">
        <v>15</v>
      </c>
      <c r="D29" s="38">
        <v>9</v>
      </c>
      <c r="E29" s="38">
        <v>37</v>
      </c>
      <c r="F29" s="38">
        <v>542</v>
      </c>
      <c r="G29" s="56"/>
      <c r="H29" s="18"/>
    </row>
    <row r="30" spans="2:8" ht="22.5" customHeight="1">
      <c r="B30" s="11" t="s">
        <v>60</v>
      </c>
      <c r="C30" s="38">
        <v>51</v>
      </c>
      <c r="D30" s="38">
        <v>45</v>
      </c>
      <c r="E30" s="38">
        <v>309</v>
      </c>
      <c r="F30" s="38">
        <v>1920</v>
      </c>
      <c r="G30" s="56"/>
      <c r="H30" s="83"/>
    </row>
    <row r="31" spans="2:8" ht="3.75" customHeight="1">
      <c r="B31" s="12"/>
      <c r="C31" s="17"/>
      <c r="D31" s="17"/>
      <c r="E31" s="17"/>
      <c r="F31" s="17"/>
    </row>
  </sheetData>
  <mergeCells count="5">
    <mergeCell ref="B3:F3"/>
    <mergeCell ref="B5:F5"/>
    <mergeCell ref="B6:F6"/>
    <mergeCell ref="B8:B10"/>
    <mergeCell ref="C8:F8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tabColor rgb="FFD3D3F5"/>
  </sheetPr>
  <dimension ref="B2:J58"/>
  <sheetViews>
    <sheetView showGridLines="0" zoomScaleNormal="100" workbookViewId="0"/>
  </sheetViews>
  <sheetFormatPr defaultColWidth="9.140625" defaultRowHeight="14.25" outlineLevelRow="1"/>
  <cols>
    <col min="1" max="1" width="8" style="15" customWidth="1"/>
    <col min="2" max="2" width="3.5703125" style="15" customWidth="1"/>
    <col min="3" max="3" width="54.28515625" style="15" bestFit="1" customWidth="1"/>
    <col min="4" max="5" width="11.85546875" style="15" customWidth="1"/>
    <col min="6" max="6" width="10.85546875" style="15" customWidth="1"/>
    <col min="7" max="7" width="11.42578125" style="15" customWidth="1"/>
    <col min="8" max="8" width="10.28515625" style="15" customWidth="1"/>
    <col min="9" max="9" width="13.42578125" style="15" bestFit="1" customWidth="1"/>
    <col min="10" max="16384" width="9.140625" style="15"/>
  </cols>
  <sheetData>
    <row r="2" spans="2:10" ht="15">
      <c r="C2" s="14"/>
      <c r="D2" s="14"/>
      <c r="E2" s="14"/>
      <c r="F2" s="14"/>
      <c r="H2" s="14"/>
      <c r="I2" s="14" t="s">
        <v>195</v>
      </c>
    </row>
    <row r="3" spans="2:10" ht="29.25" customHeight="1">
      <c r="B3" s="145" t="s">
        <v>194</v>
      </c>
      <c r="C3" s="145"/>
      <c r="D3" s="145"/>
      <c r="E3" s="145"/>
      <c r="F3" s="145"/>
      <c r="G3" s="145"/>
      <c r="H3" s="145"/>
      <c r="I3" s="145"/>
    </row>
    <row r="4" spans="2:10" ht="3.75" customHeight="1"/>
    <row r="5" spans="2:10" ht="13.5" customHeight="1">
      <c r="B5" s="147">
        <v>2023</v>
      </c>
      <c r="C5" s="147"/>
      <c r="D5" s="147"/>
      <c r="E5" s="147"/>
      <c r="F5" s="147"/>
      <c r="G5" s="147"/>
      <c r="H5" s="147"/>
      <c r="I5" s="147"/>
    </row>
    <row r="6" spans="2:10" ht="15" customHeight="1">
      <c r="B6" s="146" t="s">
        <v>40</v>
      </c>
      <c r="C6" s="146"/>
      <c r="D6" s="146"/>
      <c r="E6" s="146"/>
      <c r="F6" s="146"/>
      <c r="G6" s="146"/>
      <c r="H6" s="146"/>
      <c r="I6" s="146"/>
    </row>
    <row r="7" spans="2:10" ht="3" customHeight="1"/>
    <row r="8" spans="2:10" ht="21.75" customHeight="1">
      <c r="B8" s="157" t="s">
        <v>38</v>
      </c>
      <c r="C8" s="157"/>
      <c r="D8" s="158" t="s">
        <v>19</v>
      </c>
      <c r="E8" s="162" t="s">
        <v>196</v>
      </c>
      <c r="F8" s="161"/>
      <c r="G8" s="161"/>
      <c r="H8" s="165"/>
      <c r="I8" s="159" t="s">
        <v>170</v>
      </c>
    </row>
    <row r="9" spans="2:10" ht="3.75" customHeight="1">
      <c r="B9" s="157"/>
      <c r="C9" s="157"/>
      <c r="D9" s="158"/>
      <c r="E9" s="94"/>
      <c r="F9" s="25"/>
      <c r="G9" s="25"/>
      <c r="H9" s="95"/>
      <c r="I9" s="159"/>
    </row>
    <row r="10" spans="2:10" s="16" customFormat="1" ht="27" customHeight="1">
      <c r="B10" s="157"/>
      <c r="C10" s="157"/>
      <c r="D10" s="158"/>
      <c r="E10" s="89" t="s">
        <v>197</v>
      </c>
      <c r="F10" s="93" t="s">
        <v>199</v>
      </c>
      <c r="G10" s="93" t="s">
        <v>198</v>
      </c>
      <c r="H10" s="90" t="s">
        <v>200</v>
      </c>
      <c r="I10" s="159"/>
    </row>
    <row r="11" spans="2:10" ht="3.75" customHeight="1">
      <c r="B11" s="17"/>
      <c r="C11" s="17"/>
      <c r="D11" s="17"/>
      <c r="E11" s="17"/>
      <c r="F11" s="17"/>
      <c r="G11" s="17"/>
      <c r="H11" s="17"/>
      <c r="I11" s="17"/>
    </row>
    <row r="12" spans="2:10" ht="18" customHeight="1">
      <c r="C12" s="5" t="s">
        <v>19</v>
      </c>
      <c r="D12" s="6">
        <f>+E12+F12+G12+H12+I12</f>
        <v>58721</v>
      </c>
      <c r="E12" s="6">
        <v>9217</v>
      </c>
      <c r="F12" s="6">
        <v>29678</v>
      </c>
      <c r="G12" s="6">
        <v>843</v>
      </c>
      <c r="H12" s="6">
        <v>825</v>
      </c>
      <c r="I12" s="6">
        <v>18158</v>
      </c>
      <c r="J12" s="22"/>
    </row>
    <row r="13" spans="2:10" ht="18" customHeight="1">
      <c r="B13" s="7" t="s">
        <v>20</v>
      </c>
      <c r="C13" s="8" t="s">
        <v>26</v>
      </c>
      <c r="D13" s="6">
        <f t="shared" ref="D13:D56" si="0">+E13+F13+G13+H13+I13</f>
        <v>2731</v>
      </c>
      <c r="E13" s="18">
        <v>656</v>
      </c>
      <c r="F13" s="18">
        <v>806</v>
      </c>
      <c r="G13" s="18">
        <v>53</v>
      </c>
      <c r="H13" s="18">
        <v>75</v>
      </c>
      <c r="I13" s="18">
        <v>1141</v>
      </c>
      <c r="J13" s="22"/>
    </row>
    <row r="14" spans="2:10" ht="18" customHeight="1">
      <c r="B14" s="7" t="s">
        <v>0</v>
      </c>
      <c r="C14" s="8" t="s">
        <v>21</v>
      </c>
      <c r="D14" s="6">
        <f t="shared" si="0"/>
        <v>101</v>
      </c>
      <c r="E14" s="18">
        <v>14</v>
      </c>
      <c r="F14" s="18">
        <v>57</v>
      </c>
      <c r="G14" s="18">
        <v>0</v>
      </c>
      <c r="H14" s="18">
        <v>0</v>
      </c>
      <c r="I14" s="18">
        <v>30</v>
      </c>
      <c r="J14" s="22"/>
    </row>
    <row r="15" spans="2:10" ht="18" customHeight="1">
      <c r="B15" s="7" t="s">
        <v>1</v>
      </c>
      <c r="C15" s="8" t="s">
        <v>22</v>
      </c>
      <c r="D15" s="6">
        <f t="shared" si="0"/>
        <v>6067</v>
      </c>
      <c r="E15" s="18">
        <f>+SUM(E16:E39)</f>
        <v>1277</v>
      </c>
      <c r="F15" s="18">
        <f t="shared" ref="F15:I15" si="1">+SUM(F16:F39)</f>
        <v>2944</v>
      </c>
      <c r="G15" s="18">
        <f t="shared" si="1"/>
        <v>20</v>
      </c>
      <c r="H15" s="18">
        <f t="shared" si="1"/>
        <v>57</v>
      </c>
      <c r="I15" s="18">
        <f t="shared" si="1"/>
        <v>1769</v>
      </c>
      <c r="J15" s="22"/>
    </row>
    <row r="16" spans="2:10" hidden="1" outlineLevel="1">
      <c r="B16" s="116">
        <v>10</v>
      </c>
      <c r="C16" s="117" t="s">
        <v>523</v>
      </c>
      <c r="D16" s="118">
        <f t="shared" si="0"/>
        <v>1515</v>
      </c>
      <c r="E16" s="120">
        <v>464</v>
      </c>
      <c r="F16" s="120">
        <v>525</v>
      </c>
      <c r="G16" s="120">
        <v>16</v>
      </c>
      <c r="H16" s="120">
        <v>11</v>
      </c>
      <c r="I16" s="120">
        <v>499</v>
      </c>
    </row>
    <row r="17" spans="2:9" hidden="1" outlineLevel="1">
      <c r="B17" s="116">
        <v>11</v>
      </c>
      <c r="C17" s="117" t="s">
        <v>524</v>
      </c>
      <c r="D17" s="118">
        <f t="shared" si="0"/>
        <v>176</v>
      </c>
      <c r="E17" s="120">
        <v>70</v>
      </c>
      <c r="F17" s="120">
        <v>51</v>
      </c>
      <c r="G17" s="120">
        <v>0</v>
      </c>
      <c r="H17" s="120">
        <v>8</v>
      </c>
      <c r="I17" s="120">
        <v>47</v>
      </c>
    </row>
    <row r="18" spans="2:9" hidden="1" outlineLevel="1">
      <c r="B18" s="116">
        <v>12</v>
      </c>
      <c r="C18" s="117" t="s">
        <v>525</v>
      </c>
      <c r="D18" s="118">
        <f t="shared" si="0"/>
        <v>1</v>
      </c>
      <c r="E18" s="120">
        <v>1</v>
      </c>
      <c r="F18" s="120">
        <v>0</v>
      </c>
      <c r="G18" s="120">
        <v>0</v>
      </c>
      <c r="H18" s="120">
        <v>0</v>
      </c>
      <c r="I18" s="120">
        <v>0</v>
      </c>
    </row>
    <row r="19" spans="2:9" hidden="1" outlineLevel="1">
      <c r="B19" s="116">
        <v>13</v>
      </c>
      <c r="C19" s="117" t="s">
        <v>526</v>
      </c>
      <c r="D19" s="118">
        <f t="shared" si="0"/>
        <v>202</v>
      </c>
      <c r="E19" s="120">
        <v>38</v>
      </c>
      <c r="F19" s="120">
        <v>127</v>
      </c>
      <c r="G19" s="120">
        <v>0</v>
      </c>
      <c r="H19" s="120">
        <v>0</v>
      </c>
      <c r="I19" s="120">
        <v>37</v>
      </c>
    </row>
    <row r="20" spans="2:9" hidden="1" outlineLevel="1">
      <c r="B20" s="116">
        <v>14</v>
      </c>
      <c r="C20" s="117" t="s">
        <v>527</v>
      </c>
      <c r="D20" s="118">
        <f t="shared" si="0"/>
        <v>311</v>
      </c>
      <c r="E20" s="120">
        <v>16</v>
      </c>
      <c r="F20" s="120">
        <v>179</v>
      </c>
      <c r="G20" s="120">
        <v>0</v>
      </c>
      <c r="H20" s="120">
        <v>0</v>
      </c>
      <c r="I20" s="120">
        <v>116</v>
      </c>
    </row>
    <row r="21" spans="2:9" hidden="1" outlineLevel="1">
      <c r="B21" s="116">
        <v>15</v>
      </c>
      <c r="C21" s="117" t="s">
        <v>528</v>
      </c>
      <c r="D21" s="118">
        <f t="shared" si="0"/>
        <v>218</v>
      </c>
      <c r="E21" s="120">
        <v>7</v>
      </c>
      <c r="F21" s="120">
        <v>115</v>
      </c>
      <c r="G21" s="120">
        <v>0</v>
      </c>
      <c r="H21" s="120">
        <v>0</v>
      </c>
      <c r="I21" s="120">
        <v>96</v>
      </c>
    </row>
    <row r="22" spans="2:9" hidden="1" outlineLevel="1">
      <c r="B22" s="116">
        <v>16</v>
      </c>
      <c r="C22" s="117" t="s">
        <v>529</v>
      </c>
      <c r="D22" s="118">
        <f t="shared" si="0"/>
        <v>404</v>
      </c>
      <c r="E22" s="120">
        <v>52</v>
      </c>
      <c r="F22" s="120">
        <v>242</v>
      </c>
      <c r="G22" s="120">
        <v>0</v>
      </c>
      <c r="H22" s="120">
        <v>3</v>
      </c>
      <c r="I22" s="120">
        <v>107</v>
      </c>
    </row>
    <row r="23" spans="2:9" hidden="1" outlineLevel="1">
      <c r="B23" s="116">
        <v>17</v>
      </c>
      <c r="C23" s="117" t="s">
        <v>530</v>
      </c>
      <c r="D23" s="118">
        <f t="shared" si="0"/>
        <v>105</v>
      </c>
      <c r="E23" s="120">
        <v>27</v>
      </c>
      <c r="F23" s="120">
        <v>53</v>
      </c>
      <c r="G23" s="120">
        <v>0</v>
      </c>
      <c r="H23" s="120">
        <v>4</v>
      </c>
      <c r="I23" s="120">
        <v>21</v>
      </c>
    </row>
    <row r="24" spans="2:9" hidden="1" outlineLevel="1">
      <c r="B24" s="116">
        <v>18</v>
      </c>
      <c r="C24" s="117" t="s">
        <v>531</v>
      </c>
      <c r="D24" s="118">
        <f t="shared" si="0"/>
        <v>156</v>
      </c>
      <c r="E24" s="120">
        <v>6</v>
      </c>
      <c r="F24" s="120">
        <v>105</v>
      </c>
      <c r="G24" s="120">
        <v>0</v>
      </c>
      <c r="H24" s="120">
        <v>0</v>
      </c>
      <c r="I24" s="120">
        <v>45</v>
      </c>
    </row>
    <row r="25" spans="2:9" hidden="1" outlineLevel="1">
      <c r="B25" s="116">
        <v>19</v>
      </c>
      <c r="C25" s="117" t="s">
        <v>532</v>
      </c>
      <c r="D25" s="118">
        <f t="shared" si="0"/>
        <v>18</v>
      </c>
      <c r="E25" s="120">
        <v>15</v>
      </c>
      <c r="F25" s="120">
        <v>0</v>
      </c>
      <c r="G25" s="120">
        <v>0</v>
      </c>
      <c r="H25" s="120">
        <v>2</v>
      </c>
      <c r="I25" s="120">
        <v>1</v>
      </c>
    </row>
    <row r="26" spans="2:9" hidden="1" outlineLevel="1">
      <c r="B26" s="116">
        <v>20</v>
      </c>
      <c r="C26" s="117" t="s">
        <v>533</v>
      </c>
      <c r="D26" s="118">
        <f t="shared" si="0"/>
        <v>158</v>
      </c>
      <c r="E26" s="120">
        <v>71</v>
      </c>
      <c r="F26" s="120">
        <v>62</v>
      </c>
      <c r="G26" s="120">
        <v>1</v>
      </c>
      <c r="H26" s="120">
        <v>3</v>
      </c>
      <c r="I26" s="120">
        <v>21</v>
      </c>
    </row>
    <row r="27" spans="2:9" hidden="1" outlineLevel="1">
      <c r="B27" s="116">
        <v>21</v>
      </c>
      <c r="C27" s="117" t="s">
        <v>534</v>
      </c>
      <c r="D27" s="118">
        <f t="shared" si="0"/>
        <v>126</v>
      </c>
      <c r="E27" s="120">
        <v>77</v>
      </c>
      <c r="F27" s="120">
        <v>21</v>
      </c>
      <c r="G27" s="120">
        <v>0</v>
      </c>
      <c r="H27" s="120">
        <v>16</v>
      </c>
      <c r="I27" s="120">
        <v>12</v>
      </c>
    </row>
    <row r="28" spans="2:9" hidden="1" outlineLevel="1">
      <c r="B28" s="116">
        <v>22</v>
      </c>
      <c r="C28" s="117" t="s">
        <v>535</v>
      </c>
      <c r="D28" s="118">
        <f t="shared" si="0"/>
        <v>162</v>
      </c>
      <c r="E28" s="120">
        <v>45</v>
      </c>
      <c r="F28" s="120">
        <v>84</v>
      </c>
      <c r="G28" s="120">
        <v>0</v>
      </c>
      <c r="H28" s="120">
        <v>1</v>
      </c>
      <c r="I28" s="120">
        <v>32</v>
      </c>
    </row>
    <row r="29" spans="2:9" hidden="1" outlineLevel="1">
      <c r="B29" s="116">
        <v>23</v>
      </c>
      <c r="C29" s="117" t="s">
        <v>536</v>
      </c>
      <c r="D29" s="118">
        <f t="shared" si="0"/>
        <v>400</v>
      </c>
      <c r="E29" s="120">
        <v>56</v>
      </c>
      <c r="F29" s="120">
        <v>217</v>
      </c>
      <c r="G29" s="120">
        <v>0</v>
      </c>
      <c r="H29" s="120">
        <v>1</v>
      </c>
      <c r="I29" s="120">
        <v>126</v>
      </c>
    </row>
    <row r="30" spans="2:9" hidden="1" outlineLevel="1">
      <c r="B30" s="116">
        <v>24</v>
      </c>
      <c r="C30" s="117" t="s">
        <v>537</v>
      </c>
      <c r="D30" s="118">
        <f t="shared" si="0"/>
        <v>63</v>
      </c>
      <c r="E30" s="120">
        <v>28</v>
      </c>
      <c r="F30" s="120">
        <v>26</v>
      </c>
      <c r="G30" s="120">
        <v>0</v>
      </c>
      <c r="H30" s="120">
        <v>1</v>
      </c>
      <c r="I30" s="120">
        <v>8</v>
      </c>
    </row>
    <row r="31" spans="2:9" hidden="1" outlineLevel="1">
      <c r="B31" s="116">
        <v>25</v>
      </c>
      <c r="C31" s="117" t="s">
        <v>538</v>
      </c>
      <c r="D31" s="118">
        <f t="shared" si="0"/>
        <v>922</v>
      </c>
      <c r="E31" s="120">
        <v>64</v>
      </c>
      <c r="F31" s="120">
        <v>589</v>
      </c>
      <c r="G31" s="120">
        <v>0</v>
      </c>
      <c r="H31" s="120">
        <v>0</v>
      </c>
      <c r="I31" s="120">
        <v>269</v>
      </c>
    </row>
    <row r="32" spans="2:9" hidden="1" outlineLevel="1">
      <c r="B32" s="116">
        <v>26</v>
      </c>
      <c r="C32" s="117" t="s">
        <v>539</v>
      </c>
      <c r="D32" s="118">
        <f t="shared" si="0"/>
        <v>34</v>
      </c>
      <c r="E32" s="120">
        <v>12</v>
      </c>
      <c r="F32" s="120">
        <v>17</v>
      </c>
      <c r="G32" s="120">
        <v>0</v>
      </c>
      <c r="H32" s="120">
        <v>0</v>
      </c>
      <c r="I32" s="120">
        <v>5</v>
      </c>
    </row>
    <row r="33" spans="2:10" hidden="1" outlineLevel="1">
      <c r="B33" s="116">
        <v>27</v>
      </c>
      <c r="C33" s="117" t="s">
        <v>540</v>
      </c>
      <c r="D33" s="118">
        <f t="shared" si="0"/>
        <v>55</v>
      </c>
      <c r="E33" s="120">
        <v>14</v>
      </c>
      <c r="F33" s="120">
        <v>25</v>
      </c>
      <c r="G33" s="120">
        <v>0</v>
      </c>
      <c r="H33" s="120">
        <v>0</v>
      </c>
      <c r="I33" s="120">
        <v>16</v>
      </c>
    </row>
    <row r="34" spans="2:10" hidden="1" outlineLevel="1">
      <c r="B34" s="116">
        <v>28</v>
      </c>
      <c r="C34" s="117" t="s">
        <v>541</v>
      </c>
      <c r="D34" s="118">
        <f t="shared" si="0"/>
        <v>139</v>
      </c>
      <c r="E34" s="120">
        <v>20</v>
      </c>
      <c r="F34" s="120">
        <v>69</v>
      </c>
      <c r="G34" s="120">
        <v>0</v>
      </c>
      <c r="H34" s="120">
        <v>0</v>
      </c>
      <c r="I34" s="120">
        <v>50</v>
      </c>
    </row>
    <row r="35" spans="2:10" hidden="1" outlineLevel="1">
      <c r="B35" s="116">
        <v>29</v>
      </c>
      <c r="C35" s="117" t="s">
        <v>542</v>
      </c>
      <c r="D35" s="118">
        <f t="shared" si="0"/>
        <v>93</v>
      </c>
      <c r="E35" s="120">
        <v>41</v>
      </c>
      <c r="F35" s="120">
        <v>38</v>
      </c>
      <c r="G35" s="120">
        <v>0</v>
      </c>
      <c r="H35" s="120">
        <v>0</v>
      </c>
      <c r="I35" s="120">
        <v>14</v>
      </c>
    </row>
    <row r="36" spans="2:10" hidden="1" outlineLevel="1">
      <c r="B36" s="116">
        <v>30</v>
      </c>
      <c r="C36" s="117" t="s">
        <v>543</v>
      </c>
      <c r="D36" s="118">
        <f t="shared" si="0"/>
        <v>25</v>
      </c>
      <c r="E36" s="120">
        <v>13</v>
      </c>
      <c r="F36" s="120">
        <v>9</v>
      </c>
      <c r="G36" s="120">
        <v>0</v>
      </c>
      <c r="H36" s="120">
        <v>0</v>
      </c>
      <c r="I36" s="120">
        <v>3</v>
      </c>
    </row>
    <row r="37" spans="2:10" hidden="1" outlineLevel="1">
      <c r="B37" s="116">
        <v>31</v>
      </c>
      <c r="C37" s="117" t="s">
        <v>544</v>
      </c>
      <c r="D37" s="118">
        <f t="shared" si="0"/>
        <v>316</v>
      </c>
      <c r="E37" s="120">
        <v>17</v>
      </c>
      <c r="F37" s="120">
        <v>154</v>
      </c>
      <c r="G37" s="120">
        <v>0</v>
      </c>
      <c r="H37" s="120">
        <v>0</v>
      </c>
      <c r="I37" s="120">
        <v>145</v>
      </c>
    </row>
    <row r="38" spans="2:10" hidden="1" outlineLevel="1">
      <c r="B38" s="116">
        <v>32</v>
      </c>
      <c r="C38" s="117" t="s">
        <v>545</v>
      </c>
      <c r="D38" s="118">
        <f t="shared" si="0"/>
        <v>172</v>
      </c>
      <c r="E38" s="120">
        <v>31</v>
      </c>
      <c r="F38" s="120">
        <v>90</v>
      </c>
      <c r="G38" s="120">
        <v>0</v>
      </c>
      <c r="H38" s="120">
        <v>2</v>
      </c>
      <c r="I38" s="120">
        <v>49</v>
      </c>
    </row>
    <row r="39" spans="2:10" hidden="1" outlineLevel="1">
      <c r="B39" s="116">
        <v>33</v>
      </c>
      <c r="C39" s="117" t="s">
        <v>546</v>
      </c>
      <c r="D39" s="118">
        <f t="shared" si="0"/>
        <v>296</v>
      </c>
      <c r="E39" s="120">
        <v>92</v>
      </c>
      <c r="F39" s="120">
        <v>146</v>
      </c>
      <c r="G39" s="120">
        <v>3</v>
      </c>
      <c r="H39" s="120">
        <v>5</v>
      </c>
      <c r="I39" s="120">
        <v>50</v>
      </c>
    </row>
    <row r="40" spans="2:10" ht="18" customHeight="1" collapsed="1">
      <c r="B40" s="7" t="s">
        <v>2</v>
      </c>
      <c r="C40" s="8" t="s">
        <v>28</v>
      </c>
      <c r="D40" s="6">
        <f t="shared" si="0"/>
        <v>246</v>
      </c>
      <c r="E40" s="18">
        <v>27</v>
      </c>
      <c r="F40" s="18">
        <v>74</v>
      </c>
      <c r="G40" s="18">
        <v>0</v>
      </c>
      <c r="H40" s="18">
        <v>136</v>
      </c>
      <c r="I40" s="18">
        <v>9</v>
      </c>
      <c r="J40" s="22"/>
    </row>
    <row r="41" spans="2:10" ht="18" customHeight="1">
      <c r="B41" s="7" t="s">
        <v>3</v>
      </c>
      <c r="C41" s="8" t="s">
        <v>27</v>
      </c>
      <c r="D41" s="6">
        <f t="shared" si="0"/>
        <v>2968</v>
      </c>
      <c r="E41" s="18">
        <v>1373</v>
      </c>
      <c r="F41" s="18">
        <v>539</v>
      </c>
      <c r="G41" s="18">
        <v>554</v>
      </c>
      <c r="H41" s="18">
        <v>312</v>
      </c>
      <c r="I41" s="18">
        <v>190</v>
      </c>
      <c r="J41" s="22"/>
    </row>
    <row r="42" spans="2:10" ht="18" customHeight="1">
      <c r="B42" s="7" t="s">
        <v>4</v>
      </c>
      <c r="C42" s="8" t="s">
        <v>23</v>
      </c>
      <c r="D42" s="6">
        <f t="shared" si="0"/>
        <v>3156</v>
      </c>
      <c r="E42" s="18">
        <v>122</v>
      </c>
      <c r="F42" s="18">
        <v>2021</v>
      </c>
      <c r="G42" s="18">
        <v>5</v>
      </c>
      <c r="H42" s="18">
        <v>1</v>
      </c>
      <c r="I42" s="18">
        <v>1007</v>
      </c>
      <c r="J42" s="22"/>
    </row>
    <row r="43" spans="2:10" ht="18" customHeight="1">
      <c r="B43" s="7" t="s">
        <v>5</v>
      </c>
      <c r="C43" s="9" t="s">
        <v>162</v>
      </c>
      <c r="D43" s="6">
        <f t="shared" si="0"/>
        <v>14428</v>
      </c>
      <c r="E43" s="18">
        <v>1152</v>
      </c>
      <c r="F43" s="18">
        <v>8886</v>
      </c>
      <c r="G43" s="18">
        <v>17</v>
      </c>
      <c r="H43" s="18">
        <v>21</v>
      </c>
      <c r="I43" s="18">
        <v>4352</v>
      </c>
      <c r="J43" s="22"/>
    </row>
    <row r="44" spans="2:10" ht="18" customHeight="1">
      <c r="B44" s="7" t="s">
        <v>6</v>
      </c>
      <c r="C44" s="9" t="s">
        <v>24</v>
      </c>
      <c r="D44" s="6">
        <f t="shared" si="0"/>
        <v>1279</v>
      </c>
      <c r="E44" s="18">
        <v>108</v>
      </c>
      <c r="F44" s="18">
        <v>861</v>
      </c>
      <c r="G44" s="18">
        <v>2</v>
      </c>
      <c r="H44" s="18">
        <v>3</v>
      </c>
      <c r="I44" s="18">
        <v>305</v>
      </c>
      <c r="J44" s="22"/>
    </row>
    <row r="45" spans="2:10" ht="18" customHeight="1">
      <c r="B45" s="7" t="s">
        <v>7</v>
      </c>
      <c r="C45" s="9" t="s">
        <v>31</v>
      </c>
      <c r="D45" s="6">
        <f t="shared" si="0"/>
        <v>8625</v>
      </c>
      <c r="E45" s="18">
        <v>1624</v>
      </c>
      <c r="F45" s="18">
        <v>3751</v>
      </c>
      <c r="G45" s="18">
        <v>6</v>
      </c>
      <c r="H45" s="18">
        <v>8</v>
      </c>
      <c r="I45" s="18">
        <v>3236</v>
      </c>
      <c r="J45" s="22"/>
    </row>
    <row r="46" spans="2:10" ht="18" customHeight="1">
      <c r="B46" s="7" t="s">
        <v>8</v>
      </c>
      <c r="C46" s="9" t="s">
        <v>456</v>
      </c>
      <c r="D46" s="6">
        <f t="shared" si="0"/>
        <v>398</v>
      </c>
      <c r="E46" s="18">
        <v>35</v>
      </c>
      <c r="F46" s="18">
        <v>235</v>
      </c>
      <c r="G46" s="18">
        <v>0</v>
      </c>
      <c r="H46" s="18">
        <v>5</v>
      </c>
      <c r="I46" s="18">
        <v>123</v>
      </c>
      <c r="J46" s="22"/>
    </row>
    <row r="47" spans="2:10" ht="18" customHeight="1">
      <c r="B47" s="7" t="s">
        <v>9</v>
      </c>
      <c r="C47" s="9" t="s">
        <v>29</v>
      </c>
      <c r="D47" s="6">
        <f t="shared" si="0"/>
        <v>534</v>
      </c>
      <c r="E47" s="18">
        <v>21</v>
      </c>
      <c r="F47" s="18">
        <v>312</v>
      </c>
      <c r="G47" s="18">
        <v>1</v>
      </c>
      <c r="H47" s="18">
        <v>0</v>
      </c>
      <c r="I47" s="18">
        <v>200</v>
      </c>
      <c r="J47" s="22"/>
    </row>
    <row r="48" spans="2:10" ht="18" customHeight="1">
      <c r="B48" s="7" t="s">
        <v>10</v>
      </c>
      <c r="C48" s="9" t="s">
        <v>30</v>
      </c>
      <c r="D48" s="6">
        <f t="shared" si="0"/>
        <v>715</v>
      </c>
      <c r="E48" s="18">
        <v>26</v>
      </c>
      <c r="F48" s="18">
        <v>480</v>
      </c>
      <c r="G48" s="18">
        <v>0</v>
      </c>
      <c r="H48" s="18">
        <v>2</v>
      </c>
      <c r="I48" s="18">
        <v>207</v>
      </c>
      <c r="J48" s="22"/>
    </row>
    <row r="49" spans="2:10" ht="18" customHeight="1">
      <c r="B49" s="7" t="s">
        <v>11</v>
      </c>
      <c r="C49" s="9" t="s">
        <v>32</v>
      </c>
      <c r="D49" s="6">
        <f t="shared" si="0"/>
        <v>3038</v>
      </c>
      <c r="E49" s="18">
        <v>448</v>
      </c>
      <c r="F49" s="18">
        <v>1547</v>
      </c>
      <c r="G49" s="18">
        <v>103</v>
      </c>
      <c r="H49" s="18">
        <v>48</v>
      </c>
      <c r="I49" s="18">
        <v>892</v>
      </c>
      <c r="J49" s="22"/>
    </row>
    <row r="50" spans="2:10" ht="18" customHeight="1">
      <c r="B50" s="7" t="s">
        <v>12</v>
      </c>
      <c r="C50" s="9" t="s">
        <v>457</v>
      </c>
      <c r="D50" s="6">
        <f t="shared" si="0"/>
        <v>1240</v>
      </c>
      <c r="E50" s="18">
        <v>169</v>
      </c>
      <c r="F50" s="18">
        <v>652</v>
      </c>
      <c r="G50" s="18">
        <v>12</v>
      </c>
      <c r="H50" s="18">
        <v>24</v>
      </c>
      <c r="I50" s="18">
        <v>383</v>
      </c>
      <c r="J50" s="22"/>
    </row>
    <row r="51" spans="2:10" ht="18" customHeight="1">
      <c r="B51" s="7" t="s">
        <v>13</v>
      </c>
      <c r="C51" s="9" t="s">
        <v>33</v>
      </c>
      <c r="D51" s="6">
        <f t="shared" si="0"/>
        <v>446</v>
      </c>
      <c r="E51" s="18">
        <v>106</v>
      </c>
      <c r="F51" s="18">
        <v>198</v>
      </c>
      <c r="G51" s="18">
        <v>21</v>
      </c>
      <c r="H51" s="18">
        <v>21</v>
      </c>
      <c r="I51" s="18">
        <v>100</v>
      </c>
      <c r="J51" s="22"/>
    </row>
    <row r="52" spans="2:10" ht="18" customHeight="1">
      <c r="B52" s="7" t="s">
        <v>14</v>
      </c>
      <c r="C52" s="9" t="s">
        <v>25</v>
      </c>
      <c r="D52" s="6">
        <f t="shared" si="0"/>
        <v>907</v>
      </c>
      <c r="E52" s="18">
        <v>150</v>
      </c>
      <c r="F52" s="18">
        <v>432</v>
      </c>
      <c r="G52" s="18">
        <v>4</v>
      </c>
      <c r="H52" s="18">
        <v>11</v>
      </c>
      <c r="I52" s="18">
        <v>310</v>
      </c>
      <c r="J52" s="22"/>
    </row>
    <row r="53" spans="2:10" ht="18" customHeight="1">
      <c r="B53" s="7" t="s">
        <v>15</v>
      </c>
      <c r="C53" s="9" t="s">
        <v>34</v>
      </c>
      <c r="D53" s="6">
        <f t="shared" si="0"/>
        <v>8776</v>
      </c>
      <c r="E53" s="18">
        <v>1629</v>
      </c>
      <c r="F53" s="18">
        <v>4264</v>
      </c>
      <c r="G53" s="18">
        <v>35</v>
      </c>
      <c r="H53" s="18">
        <v>66</v>
      </c>
      <c r="I53" s="18">
        <v>2782</v>
      </c>
      <c r="J53" s="22"/>
    </row>
    <row r="54" spans="2:10" ht="18" customHeight="1">
      <c r="B54" s="7" t="s">
        <v>16</v>
      </c>
      <c r="C54" s="9" t="s">
        <v>35</v>
      </c>
      <c r="D54" s="6">
        <f t="shared" si="0"/>
        <v>499</v>
      </c>
      <c r="E54" s="18">
        <v>91</v>
      </c>
      <c r="F54" s="18">
        <v>256</v>
      </c>
      <c r="G54" s="18">
        <v>7</v>
      </c>
      <c r="H54" s="18">
        <v>2</v>
      </c>
      <c r="I54" s="18">
        <v>143</v>
      </c>
      <c r="J54" s="22"/>
    </row>
    <row r="55" spans="2:10" ht="18" customHeight="1">
      <c r="B55" s="7" t="s">
        <v>17</v>
      </c>
      <c r="C55" s="9" t="s">
        <v>36</v>
      </c>
      <c r="D55" s="6">
        <f t="shared" si="0"/>
        <v>2560</v>
      </c>
      <c r="E55" s="18">
        <v>189</v>
      </c>
      <c r="F55" s="18">
        <v>1357</v>
      </c>
      <c r="G55" s="18">
        <v>3</v>
      </c>
      <c r="H55" s="18">
        <v>33</v>
      </c>
      <c r="I55" s="18">
        <v>978</v>
      </c>
      <c r="J55" s="22"/>
    </row>
    <row r="56" spans="2:10" ht="18" customHeight="1">
      <c r="B56" s="7" t="s">
        <v>18</v>
      </c>
      <c r="C56" s="9" t="s">
        <v>161</v>
      </c>
      <c r="D56" s="6">
        <f t="shared" si="0"/>
        <v>7</v>
      </c>
      <c r="E56" s="18">
        <v>0</v>
      </c>
      <c r="F56" s="18">
        <v>6</v>
      </c>
      <c r="G56" s="18">
        <v>0</v>
      </c>
      <c r="H56" s="18">
        <v>0</v>
      </c>
      <c r="I56" s="18">
        <v>1</v>
      </c>
      <c r="J56" s="22"/>
    </row>
    <row r="57" spans="2:10" ht="3.75" customHeight="1">
      <c r="B57" s="12"/>
      <c r="C57" s="13"/>
      <c r="D57" s="19"/>
      <c r="E57" s="19"/>
      <c r="F57" s="19"/>
      <c r="G57" s="19"/>
      <c r="H57" s="19"/>
      <c r="I57" s="19"/>
    </row>
    <row r="58" spans="2:10" ht="5.25" customHeight="1">
      <c r="C58" s="1"/>
    </row>
  </sheetData>
  <mergeCells count="7">
    <mergeCell ref="D8:D10"/>
    <mergeCell ref="B8:C10"/>
    <mergeCell ref="E8:H8"/>
    <mergeCell ref="B3:I3"/>
    <mergeCell ref="B5:I5"/>
    <mergeCell ref="B6:I6"/>
    <mergeCell ref="I8:I10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D3D3F5"/>
  </sheetPr>
  <dimension ref="B2:E35"/>
  <sheetViews>
    <sheetView showGridLines="0" zoomScaleNormal="100" workbookViewId="0"/>
  </sheetViews>
  <sheetFormatPr defaultColWidth="9.140625" defaultRowHeight="14.25"/>
  <cols>
    <col min="1" max="1" width="9.140625" style="15"/>
    <col min="2" max="2" width="33.7109375" style="15" customWidth="1"/>
    <col min="3" max="3" width="19.85546875" style="15" customWidth="1"/>
    <col min="4" max="16384" width="9.140625" style="15"/>
  </cols>
  <sheetData>
    <row r="2" spans="2:5" ht="15">
      <c r="C2" s="14" t="s">
        <v>41</v>
      </c>
    </row>
    <row r="3" spans="2:5" ht="51" customHeight="1">
      <c r="B3" s="145" t="s">
        <v>61</v>
      </c>
      <c r="C3" s="145"/>
    </row>
    <row r="4" spans="2:5" ht="3.75" customHeight="1"/>
    <row r="5" spans="2:5">
      <c r="B5" s="147">
        <v>2023</v>
      </c>
      <c r="C5" s="147"/>
    </row>
    <row r="6" spans="2:5">
      <c r="B6" s="146" t="s">
        <v>40</v>
      </c>
      <c r="C6" s="146"/>
    </row>
    <row r="7" spans="2:5" ht="3" customHeight="1"/>
    <row r="8" spans="2:5" ht="33" customHeight="1">
      <c r="B8" s="10" t="s">
        <v>42</v>
      </c>
      <c r="C8" s="91" t="s">
        <v>458</v>
      </c>
    </row>
    <row r="9" spans="2:5" ht="3.75" customHeight="1">
      <c r="B9" s="17"/>
      <c r="C9" s="17"/>
    </row>
    <row r="10" spans="2:5" ht="23.25" customHeight="1">
      <c r="B10" s="5" t="s">
        <v>19</v>
      </c>
      <c r="C10" s="6">
        <v>300351</v>
      </c>
      <c r="D10" s="22"/>
    </row>
    <row r="11" spans="2:5" ht="23.25" customHeight="1">
      <c r="B11" s="11" t="s">
        <v>43</v>
      </c>
      <c r="C11" s="18">
        <v>20767</v>
      </c>
      <c r="E11" s="18"/>
    </row>
    <row r="12" spans="2:5" ht="23.25" customHeight="1">
      <c r="B12" s="11" t="s">
        <v>44</v>
      </c>
      <c r="C12" s="18">
        <v>4897</v>
      </c>
      <c r="E12" s="18"/>
    </row>
    <row r="13" spans="2:5" ht="23.25" customHeight="1">
      <c r="B13" s="11" t="s">
        <v>46</v>
      </c>
      <c r="C13" s="18">
        <v>27430</v>
      </c>
      <c r="E13" s="18"/>
    </row>
    <row r="14" spans="2:5" ht="23.25" customHeight="1">
      <c r="B14" s="11" t="s">
        <v>45</v>
      </c>
      <c r="C14" s="18">
        <v>3885</v>
      </c>
      <c r="E14" s="18"/>
    </row>
    <row r="15" spans="2:5" ht="23.25" customHeight="1">
      <c r="B15" s="11" t="s">
        <v>47</v>
      </c>
      <c r="C15" s="18">
        <v>4985</v>
      </c>
      <c r="E15" s="18"/>
    </row>
    <row r="16" spans="2:5" ht="23.25" customHeight="1">
      <c r="B16" s="11" t="s">
        <v>48</v>
      </c>
      <c r="C16" s="18">
        <v>11536</v>
      </c>
      <c r="E16" s="18"/>
    </row>
    <row r="17" spans="2:5" ht="23.25" customHeight="1">
      <c r="B17" s="11" t="s">
        <v>49</v>
      </c>
      <c r="C17" s="18">
        <v>5410</v>
      </c>
      <c r="E17" s="18"/>
    </row>
    <row r="18" spans="2:5" ht="23.25" customHeight="1">
      <c r="B18" s="11" t="s">
        <v>50</v>
      </c>
      <c r="C18" s="18">
        <v>19637</v>
      </c>
      <c r="E18" s="18"/>
    </row>
    <row r="19" spans="2:5" ht="23.25" customHeight="1">
      <c r="B19" s="11" t="s">
        <v>51</v>
      </c>
      <c r="C19" s="18">
        <v>4087</v>
      </c>
      <c r="E19" s="18"/>
    </row>
    <row r="20" spans="2:5" ht="23.25" customHeight="1">
      <c r="B20" s="11" t="s">
        <v>52</v>
      </c>
      <c r="C20" s="18">
        <v>16839</v>
      </c>
      <c r="E20" s="18"/>
    </row>
    <row r="21" spans="2:5" ht="23.25" customHeight="1">
      <c r="B21" s="11" t="s">
        <v>53</v>
      </c>
      <c r="C21" s="18">
        <v>69633</v>
      </c>
      <c r="E21" s="18"/>
    </row>
    <row r="22" spans="2:5" ht="23.25" customHeight="1">
      <c r="B22" s="11" t="s">
        <v>54</v>
      </c>
      <c r="C22" s="18">
        <v>3046</v>
      </c>
      <c r="E22" s="18"/>
    </row>
    <row r="23" spans="2:5" ht="23.25" customHeight="1">
      <c r="B23" s="11" t="s">
        <v>55</v>
      </c>
      <c r="C23" s="18">
        <v>54981</v>
      </c>
      <c r="E23" s="18"/>
    </row>
    <row r="24" spans="2:5" ht="23.25" customHeight="1">
      <c r="B24" s="11" t="s">
        <v>56</v>
      </c>
      <c r="C24" s="18">
        <v>12338</v>
      </c>
      <c r="E24" s="18"/>
    </row>
    <row r="25" spans="2:5" ht="23.25" customHeight="1">
      <c r="B25" s="11" t="s">
        <v>57</v>
      </c>
      <c r="C25" s="18">
        <v>17532</v>
      </c>
      <c r="E25" s="18"/>
    </row>
    <row r="26" spans="2:5" ht="23.25" customHeight="1">
      <c r="B26" s="11" t="s">
        <v>58</v>
      </c>
      <c r="C26" s="18">
        <v>7753</v>
      </c>
      <c r="E26" s="18"/>
    </row>
    <row r="27" spans="2:5" ht="23.25" customHeight="1">
      <c r="B27" s="11" t="s">
        <v>59</v>
      </c>
      <c r="C27" s="18">
        <v>5406</v>
      </c>
      <c r="E27" s="18"/>
    </row>
    <row r="28" spans="2:5" ht="23.25" customHeight="1">
      <c r="B28" s="11" t="s">
        <v>60</v>
      </c>
      <c r="C28" s="18">
        <v>10189</v>
      </c>
      <c r="E28" s="18"/>
    </row>
    <row r="29" spans="2:5" ht="3.75" customHeight="1">
      <c r="B29" s="17"/>
      <c r="C29" s="17"/>
    </row>
    <row r="30" spans="2:5">
      <c r="B30" s="1"/>
      <c r="C30" s="22"/>
      <c r="E30" s="22"/>
    </row>
    <row r="31" spans="2:5">
      <c r="B31" s="3"/>
    </row>
    <row r="33" spans="2:2">
      <c r="B33" s="1"/>
    </row>
    <row r="34" spans="2:2">
      <c r="B34" s="3"/>
    </row>
    <row r="35" spans="2:2">
      <c r="B35" s="4"/>
    </row>
  </sheetData>
  <mergeCells count="3">
    <mergeCell ref="B3:C3"/>
    <mergeCell ref="B5:C5"/>
    <mergeCell ref="B6:C6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tabColor rgb="FFD3D3F5"/>
    <pageSetUpPr fitToPage="1"/>
  </sheetPr>
  <dimension ref="B2:I31"/>
  <sheetViews>
    <sheetView showGridLines="0" zoomScaleNormal="100" workbookViewId="0"/>
  </sheetViews>
  <sheetFormatPr defaultColWidth="9.140625" defaultRowHeight="14.25"/>
  <cols>
    <col min="1" max="1" width="9.140625" style="15"/>
    <col min="2" max="2" width="18.28515625" style="15" customWidth="1"/>
    <col min="3" max="3" width="9.42578125" style="15" customWidth="1"/>
    <col min="4" max="4" width="10" style="15" customWidth="1"/>
    <col min="5" max="5" width="10.7109375" style="15" customWidth="1"/>
    <col min="6" max="6" width="10.28515625" style="15" customWidth="1"/>
    <col min="7" max="7" width="11.7109375" style="15" customWidth="1"/>
    <col min="8" max="8" width="12.85546875" style="15" customWidth="1"/>
    <col min="9" max="16384" width="9.140625" style="15"/>
  </cols>
  <sheetData>
    <row r="2" spans="2:9" ht="15">
      <c r="B2" s="14"/>
      <c r="C2" s="14"/>
      <c r="D2" s="14"/>
      <c r="E2" s="14"/>
      <c r="H2" s="14" t="s">
        <v>201</v>
      </c>
    </row>
    <row r="3" spans="2:9" ht="42" customHeight="1">
      <c r="B3" s="145" t="s">
        <v>202</v>
      </c>
      <c r="C3" s="145"/>
      <c r="D3" s="145"/>
      <c r="E3" s="145"/>
      <c r="F3" s="145"/>
      <c r="G3" s="145"/>
      <c r="H3" s="145"/>
    </row>
    <row r="4" spans="2:9" ht="3.75" customHeight="1"/>
    <row r="5" spans="2:9">
      <c r="B5" s="147">
        <v>2023</v>
      </c>
      <c r="C5" s="147"/>
      <c r="D5" s="147"/>
      <c r="E5" s="147"/>
      <c r="F5" s="147"/>
      <c r="G5" s="147"/>
      <c r="H5" s="147"/>
    </row>
    <row r="6" spans="2:9" ht="15" customHeight="1">
      <c r="B6" s="146" t="s">
        <v>40</v>
      </c>
      <c r="C6" s="146"/>
      <c r="D6" s="146"/>
      <c r="E6" s="146"/>
      <c r="F6" s="146"/>
      <c r="G6" s="146"/>
      <c r="H6" s="146"/>
    </row>
    <row r="7" spans="2:9" ht="3" customHeight="1"/>
    <row r="8" spans="2:9" ht="21.75" customHeight="1">
      <c r="B8" s="157" t="s">
        <v>42</v>
      </c>
      <c r="C8" s="158" t="s">
        <v>19</v>
      </c>
      <c r="D8" s="162" t="s">
        <v>196</v>
      </c>
      <c r="E8" s="161"/>
      <c r="F8" s="161"/>
      <c r="G8" s="165"/>
      <c r="H8" s="159" t="s">
        <v>170</v>
      </c>
    </row>
    <row r="9" spans="2:9" ht="3.75" customHeight="1">
      <c r="B9" s="157"/>
      <c r="C9" s="158"/>
      <c r="D9" s="94"/>
      <c r="E9" s="25"/>
      <c r="F9" s="25"/>
      <c r="G9" s="95"/>
      <c r="H9" s="159"/>
    </row>
    <row r="10" spans="2:9" s="16" customFormat="1" ht="37.5" customHeight="1">
      <c r="B10" s="157"/>
      <c r="C10" s="158"/>
      <c r="D10" s="89" t="s">
        <v>197</v>
      </c>
      <c r="E10" s="93" t="s">
        <v>199</v>
      </c>
      <c r="F10" s="93" t="s">
        <v>198</v>
      </c>
      <c r="G10" s="90" t="s">
        <v>200</v>
      </c>
      <c r="H10" s="159"/>
    </row>
    <row r="11" spans="2:9" ht="3.75" customHeight="1">
      <c r="B11" s="17"/>
      <c r="C11" s="17"/>
      <c r="D11" s="17"/>
      <c r="E11" s="17"/>
      <c r="F11" s="17"/>
      <c r="G11" s="17"/>
      <c r="H11" s="17"/>
    </row>
    <row r="12" spans="2:9" ht="22.5" customHeight="1">
      <c r="B12" s="5" t="s">
        <v>19</v>
      </c>
      <c r="C12" s="6">
        <f>+D12+E12+F12+G12+H12</f>
        <v>58721</v>
      </c>
      <c r="D12" s="6">
        <v>9217</v>
      </c>
      <c r="E12" s="6">
        <v>29678</v>
      </c>
      <c r="F12" s="6">
        <v>843</v>
      </c>
      <c r="G12" s="6">
        <v>825</v>
      </c>
      <c r="H12" s="6">
        <v>18158</v>
      </c>
      <c r="I12" s="22"/>
    </row>
    <row r="13" spans="2:9" ht="22.5" customHeight="1">
      <c r="B13" s="11" t="s">
        <v>43</v>
      </c>
      <c r="C13" s="6">
        <f t="shared" ref="C13:C30" si="0">+D13+E13+F13+G13+H13</f>
        <v>4351</v>
      </c>
      <c r="D13" s="18">
        <v>762</v>
      </c>
      <c r="E13" s="18">
        <v>2118</v>
      </c>
      <c r="F13" s="18">
        <v>41</v>
      </c>
      <c r="G13" s="18">
        <v>42</v>
      </c>
      <c r="H13" s="18">
        <v>1388</v>
      </c>
      <c r="I13" s="22"/>
    </row>
    <row r="14" spans="2:9" ht="22.5" customHeight="1">
      <c r="B14" s="11" t="s">
        <v>44</v>
      </c>
      <c r="C14" s="6">
        <f t="shared" si="0"/>
        <v>1214</v>
      </c>
      <c r="D14" s="18">
        <v>93</v>
      </c>
      <c r="E14" s="18">
        <v>369</v>
      </c>
      <c r="F14" s="18">
        <v>3</v>
      </c>
      <c r="G14" s="18">
        <v>16</v>
      </c>
      <c r="H14" s="18">
        <v>733</v>
      </c>
      <c r="I14" s="22"/>
    </row>
    <row r="15" spans="2:9" ht="22.5" customHeight="1">
      <c r="B15" s="11" t="s">
        <v>46</v>
      </c>
      <c r="C15" s="6">
        <f t="shared" si="0"/>
        <v>3924</v>
      </c>
      <c r="D15" s="18">
        <v>671</v>
      </c>
      <c r="E15" s="18">
        <v>1824</v>
      </c>
      <c r="F15" s="18">
        <v>5</v>
      </c>
      <c r="G15" s="18">
        <v>38</v>
      </c>
      <c r="H15" s="18">
        <v>1386</v>
      </c>
      <c r="I15" s="22"/>
    </row>
    <row r="16" spans="2:9" ht="22.5" customHeight="1">
      <c r="B16" s="11" t="s">
        <v>45</v>
      </c>
      <c r="C16" s="6">
        <f t="shared" si="0"/>
        <v>1038</v>
      </c>
      <c r="D16" s="18">
        <v>132</v>
      </c>
      <c r="E16" s="18">
        <v>627</v>
      </c>
      <c r="F16" s="18">
        <v>8</v>
      </c>
      <c r="G16" s="18">
        <v>20</v>
      </c>
      <c r="H16" s="18">
        <v>251</v>
      </c>
      <c r="I16" s="22"/>
    </row>
    <row r="17" spans="2:9" ht="22.5" customHeight="1">
      <c r="B17" s="11" t="s">
        <v>47</v>
      </c>
      <c r="C17" s="6">
        <f t="shared" si="0"/>
        <v>932</v>
      </c>
      <c r="D17" s="18">
        <v>439</v>
      </c>
      <c r="E17" s="18">
        <v>305</v>
      </c>
      <c r="F17" s="18">
        <v>45</v>
      </c>
      <c r="G17" s="18">
        <v>28</v>
      </c>
      <c r="H17" s="18">
        <v>115</v>
      </c>
      <c r="I17" s="22"/>
    </row>
    <row r="18" spans="2:9" ht="22.5" customHeight="1">
      <c r="B18" s="11" t="s">
        <v>48</v>
      </c>
      <c r="C18" s="6">
        <f t="shared" si="0"/>
        <v>3332</v>
      </c>
      <c r="D18" s="18">
        <v>670</v>
      </c>
      <c r="E18" s="18">
        <v>1842</v>
      </c>
      <c r="F18" s="18">
        <v>131</v>
      </c>
      <c r="G18" s="18">
        <v>101</v>
      </c>
      <c r="H18" s="18">
        <v>588</v>
      </c>
      <c r="I18" s="22"/>
    </row>
    <row r="19" spans="2:9" ht="22.5" customHeight="1">
      <c r="B19" s="11" t="s">
        <v>49</v>
      </c>
      <c r="C19" s="6">
        <f t="shared" si="0"/>
        <v>752</v>
      </c>
      <c r="D19" s="18">
        <v>111</v>
      </c>
      <c r="E19" s="18">
        <v>263</v>
      </c>
      <c r="F19" s="18">
        <v>41</v>
      </c>
      <c r="G19" s="18">
        <v>19</v>
      </c>
      <c r="H19" s="18">
        <v>318</v>
      </c>
      <c r="I19" s="22"/>
    </row>
    <row r="20" spans="2:9" ht="22.5" customHeight="1">
      <c r="B20" s="11" t="s">
        <v>50</v>
      </c>
      <c r="C20" s="6">
        <f t="shared" si="0"/>
        <v>3939</v>
      </c>
      <c r="D20" s="18">
        <v>233</v>
      </c>
      <c r="E20" s="18">
        <v>2263</v>
      </c>
      <c r="F20" s="18">
        <v>78</v>
      </c>
      <c r="G20" s="18">
        <v>24</v>
      </c>
      <c r="H20" s="18">
        <v>1341</v>
      </c>
      <c r="I20" s="22"/>
    </row>
    <row r="21" spans="2:9" ht="22.5" customHeight="1">
      <c r="B21" s="11" t="s">
        <v>51</v>
      </c>
      <c r="C21" s="6">
        <f t="shared" si="0"/>
        <v>804</v>
      </c>
      <c r="D21" s="18">
        <v>189</v>
      </c>
      <c r="E21" s="18">
        <v>226</v>
      </c>
      <c r="F21" s="18">
        <v>17</v>
      </c>
      <c r="G21" s="18">
        <v>13</v>
      </c>
      <c r="H21" s="18">
        <v>359</v>
      </c>
      <c r="I21" s="22"/>
    </row>
    <row r="22" spans="2:9" ht="22.5" customHeight="1">
      <c r="B22" s="11" t="s">
        <v>52</v>
      </c>
      <c r="C22" s="6">
        <f t="shared" si="0"/>
        <v>4638</v>
      </c>
      <c r="D22" s="18">
        <v>471</v>
      </c>
      <c r="E22" s="18">
        <v>2914</v>
      </c>
      <c r="F22" s="18">
        <v>45</v>
      </c>
      <c r="G22" s="18">
        <v>33</v>
      </c>
      <c r="H22" s="18">
        <v>1175</v>
      </c>
      <c r="I22" s="22"/>
    </row>
    <row r="23" spans="2:9" ht="22.5" customHeight="1">
      <c r="B23" s="11" t="s">
        <v>53</v>
      </c>
      <c r="C23" s="6">
        <f t="shared" si="0"/>
        <v>12148</v>
      </c>
      <c r="D23" s="18">
        <v>1576</v>
      </c>
      <c r="E23" s="18">
        <v>7020</v>
      </c>
      <c r="F23" s="18">
        <v>116</v>
      </c>
      <c r="G23" s="18">
        <v>135</v>
      </c>
      <c r="H23" s="18">
        <v>3301</v>
      </c>
      <c r="I23" s="22"/>
    </row>
    <row r="24" spans="2:9" ht="22.5" customHeight="1">
      <c r="B24" s="11" t="s">
        <v>54</v>
      </c>
      <c r="C24" s="6">
        <f t="shared" si="0"/>
        <v>693</v>
      </c>
      <c r="D24" s="18">
        <v>85</v>
      </c>
      <c r="E24" s="18">
        <v>151</v>
      </c>
      <c r="F24" s="18">
        <v>14</v>
      </c>
      <c r="G24" s="18">
        <v>11</v>
      </c>
      <c r="H24" s="18">
        <v>432</v>
      </c>
      <c r="I24" s="22"/>
    </row>
    <row r="25" spans="2:9" ht="22.5" customHeight="1">
      <c r="B25" s="11" t="s">
        <v>55</v>
      </c>
      <c r="C25" s="6">
        <f t="shared" si="0"/>
        <v>7486</v>
      </c>
      <c r="D25" s="18">
        <v>998</v>
      </c>
      <c r="E25" s="18">
        <v>3799</v>
      </c>
      <c r="F25" s="18">
        <v>31</v>
      </c>
      <c r="G25" s="18">
        <v>70</v>
      </c>
      <c r="H25" s="18">
        <v>2588</v>
      </c>
      <c r="I25" s="22"/>
    </row>
    <row r="26" spans="2:9" ht="22.5" customHeight="1">
      <c r="B26" s="11" t="s">
        <v>56</v>
      </c>
      <c r="C26" s="6">
        <f t="shared" si="0"/>
        <v>2803</v>
      </c>
      <c r="D26" s="18">
        <v>483</v>
      </c>
      <c r="E26" s="18">
        <v>1680</v>
      </c>
      <c r="F26" s="18">
        <v>54</v>
      </c>
      <c r="G26" s="18">
        <v>76</v>
      </c>
      <c r="H26" s="18">
        <v>510</v>
      </c>
      <c r="I26" s="22"/>
    </row>
    <row r="27" spans="2:9" ht="22.5" customHeight="1">
      <c r="B27" s="11" t="s">
        <v>57</v>
      </c>
      <c r="C27" s="6">
        <f t="shared" si="0"/>
        <v>3134</v>
      </c>
      <c r="D27" s="18">
        <v>576</v>
      </c>
      <c r="E27" s="18">
        <v>1550</v>
      </c>
      <c r="F27" s="18">
        <v>140</v>
      </c>
      <c r="G27" s="18">
        <v>52</v>
      </c>
      <c r="H27" s="18">
        <v>816</v>
      </c>
      <c r="I27" s="22"/>
    </row>
    <row r="28" spans="2:9" ht="22.5" customHeight="1">
      <c r="B28" s="11" t="s">
        <v>58</v>
      </c>
      <c r="C28" s="6">
        <f t="shared" si="0"/>
        <v>3222</v>
      </c>
      <c r="D28" s="18">
        <v>751</v>
      </c>
      <c r="E28" s="18">
        <v>1329</v>
      </c>
      <c r="F28" s="18">
        <v>47</v>
      </c>
      <c r="G28" s="18">
        <v>66</v>
      </c>
      <c r="H28" s="18">
        <v>1029</v>
      </c>
      <c r="I28" s="22"/>
    </row>
    <row r="29" spans="2:9" ht="22.5" customHeight="1">
      <c r="B29" s="11" t="s">
        <v>59</v>
      </c>
      <c r="C29" s="6">
        <f t="shared" si="0"/>
        <v>1394</v>
      </c>
      <c r="D29" s="18">
        <v>105</v>
      </c>
      <c r="E29" s="18">
        <v>816</v>
      </c>
      <c r="F29" s="18">
        <v>4</v>
      </c>
      <c r="G29" s="18">
        <v>32</v>
      </c>
      <c r="H29" s="18">
        <v>437</v>
      </c>
      <c r="I29" s="22"/>
    </row>
    <row r="30" spans="2:9" ht="22.5" customHeight="1">
      <c r="B30" s="11" t="s">
        <v>60</v>
      </c>
      <c r="C30" s="6">
        <f t="shared" si="0"/>
        <v>2917</v>
      </c>
      <c r="D30" s="18">
        <v>872</v>
      </c>
      <c r="E30" s="18">
        <v>582</v>
      </c>
      <c r="F30" s="18">
        <v>23</v>
      </c>
      <c r="G30" s="18">
        <v>49</v>
      </c>
      <c r="H30" s="18">
        <v>1391</v>
      </c>
      <c r="I30" s="22"/>
    </row>
    <row r="31" spans="2:9" ht="3.75" customHeight="1">
      <c r="B31" s="12"/>
      <c r="C31" s="17"/>
      <c r="D31" s="17"/>
      <c r="E31" s="17"/>
      <c r="F31" s="17"/>
      <c r="G31" s="17"/>
      <c r="H31" s="17"/>
      <c r="I31" s="22"/>
    </row>
  </sheetData>
  <mergeCells count="7">
    <mergeCell ref="B3:H3"/>
    <mergeCell ref="B5:H5"/>
    <mergeCell ref="B6:H6"/>
    <mergeCell ref="B8:B10"/>
    <mergeCell ref="D8:G8"/>
    <mergeCell ref="H8:H10"/>
    <mergeCell ref="C8:C10"/>
  </mergeCells>
  <printOptions horizontalCentered="1"/>
  <pageMargins left="0.70866141732283472" right="0.70866141732283472" top="0.74803149606299213" bottom="0.74803149606299213" header="0.31496062992125984" footer="0.31496062992125984"/>
  <pageSetup paperSize="9" fitToHeight="0" orientation="portrait" r:id="rId1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tabColor rgb="FFD3D3F5"/>
    <pageSetUpPr fitToPage="1"/>
  </sheetPr>
  <dimension ref="B2:O58"/>
  <sheetViews>
    <sheetView showGridLines="0" zoomScaleNormal="100" workbookViewId="0"/>
  </sheetViews>
  <sheetFormatPr defaultColWidth="9.140625" defaultRowHeight="14.25" outlineLevelRow="1"/>
  <cols>
    <col min="1" max="1" width="8" style="15" customWidth="1"/>
    <col min="2" max="2" width="3.5703125" style="15" customWidth="1"/>
    <col min="3" max="3" width="54.28515625" style="15" bestFit="1" customWidth="1"/>
    <col min="4" max="4" width="18.5703125" style="15" customWidth="1"/>
    <col min="5" max="5" width="18" style="15" customWidth="1"/>
    <col min="6" max="6" width="15.5703125" style="15" customWidth="1"/>
    <col min="7" max="7" width="10.28515625" style="15" customWidth="1"/>
    <col min="8" max="16384" width="9.140625" style="15"/>
  </cols>
  <sheetData>
    <row r="2" spans="2:15" ht="15">
      <c r="C2" s="14"/>
      <c r="D2" s="14"/>
      <c r="E2" s="14"/>
      <c r="G2" s="14" t="s">
        <v>203</v>
      </c>
    </row>
    <row r="3" spans="2:15" ht="29.25" customHeight="1">
      <c r="B3" s="145" t="s">
        <v>352</v>
      </c>
      <c r="C3" s="145"/>
      <c r="D3" s="145"/>
      <c r="E3" s="145"/>
      <c r="F3" s="145"/>
      <c r="G3" s="145"/>
    </row>
    <row r="4" spans="2:15" ht="3.75" customHeight="1"/>
    <row r="5" spans="2:15" ht="13.5" customHeight="1">
      <c r="B5" s="147">
        <v>2023</v>
      </c>
      <c r="C5" s="147"/>
      <c r="D5" s="147"/>
      <c r="E5" s="147"/>
      <c r="F5" s="147"/>
      <c r="G5" s="147"/>
    </row>
    <row r="6" spans="2:15" ht="15" customHeight="1">
      <c r="B6" s="146" t="s">
        <v>40</v>
      </c>
      <c r="C6" s="146"/>
      <c r="D6" s="146"/>
      <c r="E6" s="146"/>
      <c r="F6" s="146"/>
      <c r="G6" s="146"/>
    </row>
    <row r="7" spans="2:15" ht="3" customHeight="1"/>
    <row r="8" spans="2:15" ht="21.75" customHeight="1">
      <c r="B8" s="157" t="s">
        <v>38</v>
      </c>
      <c r="C8" s="157"/>
      <c r="D8" s="162" t="s">
        <v>178</v>
      </c>
      <c r="E8" s="161"/>
      <c r="F8" s="161"/>
      <c r="G8" s="165"/>
    </row>
    <row r="9" spans="2:15" ht="3.75" customHeight="1">
      <c r="B9" s="157"/>
      <c r="C9" s="157"/>
      <c r="D9" s="94"/>
      <c r="E9" s="25"/>
      <c r="F9" s="25"/>
      <c r="G9" s="95"/>
    </row>
    <row r="10" spans="2:15" s="16" customFormat="1" ht="50.25" customHeight="1">
      <c r="B10" s="157"/>
      <c r="C10" s="157"/>
      <c r="D10" s="93" t="s">
        <v>551</v>
      </c>
      <c r="E10" s="93" t="s">
        <v>492</v>
      </c>
      <c r="F10" s="93" t="s">
        <v>485</v>
      </c>
      <c r="G10" s="90" t="s">
        <v>170</v>
      </c>
      <c r="I10" s="15"/>
      <c r="J10" s="15"/>
      <c r="K10" s="15"/>
      <c r="L10" s="15"/>
      <c r="M10" s="15"/>
      <c r="N10" s="15"/>
      <c r="O10" s="15"/>
    </row>
    <row r="11" spans="2:15" ht="3.75" customHeight="1">
      <c r="B11" s="17"/>
      <c r="C11" s="17"/>
      <c r="D11" s="17"/>
      <c r="E11" s="17"/>
      <c r="F11" s="17"/>
      <c r="G11" s="17"/>
    </row>
    <row r="12" spans="2:15" ht="18" customHeight="1">
      <c r="C12" s="5" t="s">
        <v>19</v>
      </c>
      <c r="D12" s="6">
        <v>2267</v>
      </c>
      <c r="E12" s="6">
        <v>1807</v>
      </c>
      <c r="F12" s="6">
        <v>21567</v>
      </c>
      <c r="G12" s="6">
        <v>18158</v>
      </c>
    </row>
    <row r="13" spans="2:15" ht="18" customHeight="1">
      <c r="B13" s="7" t="s">
        <v>20</v>
      </c>
      <c r="C13" s="8" t="s">
        <v>26</v>
      </c>
      <c r="D13" s="18">
        <v>24</v>
      </c>
      <c r="E13" s="18">
        <v>19</v>
      </c>
      <c r="F13" s="18">
        <v>564</v>
      </c>
      <c r="G13" s="18">
        <v>1141</v>
      </c>
    </row>
    <row r="14" spans="2:15" ht="18" customHeight="1">
      <c r="B14" s="7" t="s">
        <v>0</v>
      </c>
      <c r="C14" s="8" t="s">
        <v>21</v>
      </c>
      <c r="D14" s="18">
        <v>6</v>
      </c>
      <c r="E14" s="18">
        <v>0</v>
      </c>
      <c r="F14" s="18">
        <v>55</v>
      </c>
      <c r="G14" s="18">
        <v>30</v>
      </c>
    </row>
    <row r="15" spans="2:15" ht="18" customHeight="1">
      <c r="B15" s="7" t="s">
        <v>1</v>
      </c>
      <c r="C15" s="8" t="s">
        <v>22</v>
      </c>
      <c r="D15" s="18">
        <f>+SUM(D16:D39)</f>
        <v>427</v>
      </c>
      <c r="E15" s="18">
        <f t="shared" ref="E15:G15" si="0">+SUM(E16:E39)</f>
        <v>82</v>
      </c>
      <c r="F15" s="18">
        <f t="shared" si="0"/>
        <v>2615</v>
      </c>
      <c r="G15" s="18">
        <f t="shared" si="0"/>
        <v>1769</v>
      </c>
    </row>
    <row r="16" spans="2:15" hidden="1" outlineLevel="1">
      <c r="B16" s="116">
        <v>10</v>
      </c>
      <c r="C16" s="117" t="s">
        <v>523</v>
      </c>
      <c r="D16" s="120">
        <v>118</v>
      </c>
      <c r="E16" s="120">
        <v>38</v>
      </c>
      <c r="F16" s="120">
        <v>392</v>
      </c>
      <c r="G16" s="120">
        <v>499</v>
      </c>
    </row>
    <row r="17" spans="2:7" hidden="1" outlineLevel="1">
      <c r="B17" s="116">
        <v>11</v>
      </c>
      <c r="C17" s="117" t="s">
        <v>524</v>
      </c>
      <c r="D17" s="120">
        <v>9</v>
      </c>
      <c r="E17" s="120">
        <v>0</v>
      </c>
      <c r="F17" s="120">
        <v>37</v>
      </c>
      <c r="G17" s="120">
        <v>47</v>
      </c>
    </row>
    <row r="18" spans="2:7" hidden="1" outlineLevel="1">
      <c r="B18" s="116">
        <v>12</v>
      </c>
      <c r="C18" s="117" t="s">
        <v>525</v>
      </c>
      <c r="D18" s="120">
        <v>1</v>
      </c>
      <c r="E18" s="120">
        <v>0</v>
      </c>
      <c r="F18" s="120">
        <v>0</v>
      </c>
      <c r="G18" s="120">
        <v>0</v>
      </c>
    </row>
    <row r="19" spans="2:7" hidden="1" outlineLevel="1">
      <c r="B19" s="116">
        <v>13</v>
      </c>
      <c r="C19" s="117" t="s">
        <v>526</v>
      </c>
      <c r="D19" s="120">
        <v>14</v>
      </c>
      <c r="E19" s="120">
        <v>0</v>
      </c>
      <c r="F19" s="120">
        <v>125</v>
      </c>
      <c r="G19" s="120">
        <v>37</v>
      </c>
    </row>
    <row r="20" spans="2:7" hidden="1" outlineLevel="1">
      <c r="B20" s="116">
        <v>14</v>
      </c>
      <c r="C20" s="117" t="s">
        <v>527</v>
      </c>
      <c r="D20" s="120">
        <v>15</v>
      </c>
      <c r="E20" s="120">
        <v>2</v>
      </c>
      <c r="F20" s="120">
        <v>171</v>
      </c>
      <c r="G20" s="120">
        <v>116</v>
      </c>
    </row>
    <row r="21" spans="2:7" hidden="1" outlineLevel="1">
      <c r="B21" s="116">
        <v>15</v>
      </c>
      <c r="C21" s="117" t="s">
        <v>528</v>
      </c>
      <c r="D21" s="120">
        <v>1</v>
      </c>
      <c r="E21" s="120">
        <v>0</v>
      </c>
      <c r="F21" s="120">
        <v>115</v>
      </c>
      <c r="G21" s="120">
        <v>96</v>
      </c>
    </row>
    <row r="22" spans="2:7" hidden="1" outlineLevel="1">
      <c r="B22" s="116">
        <v>16</v>
      </c>
      <c r="C22" s="117" t="s">
        <v>529</v>
      </c>
      <c r="D22" s="120">
        <v>25</v>
      </c>
      <c r="E22" s="120">
        <v>1</v>
      </c>
      <c r="F22" s="120">
        <v>232</v>
      </c>
      <c r="G22" s="120">
        <v>107</v>
      </c>
    </row>
    <row r="23" spans="2:7" hidden="1" outlineLevel="1">
      <c r="B23" s="116">
        <v>17</v>
      </c>
      <c r="C23" s="117" t="s">
        <v>530</v>
      </c>
      <c r="D23" s="120">
        <v>14</v>
      </c>
      <c r="E23" s="120">
        <v>1</v>
      </c>
      <c r="F23" s="120">
        <v>50</v>
      </c>
      <c r="G23" s="120">
        <v>21</v>
      </c>
    </row>
    <row r="24" spans="2:7" hidden="1" outlineLevel="1">
      <c r="B24" s="116">
        <v>18</v>
      </c>
      <c r="C24" s="117" t="s">
        <v>531</v>
      </c>
      <c r="D24" s="120">
        <v>5</v>
      </c>
      <c r="E24" s="120">
        <v>3</v>
      </c>
      <c r="F24" s="120">
        <v>95</v>
      </c>
      <c r="G24" s="120">
        <v>45</v>
      </c>
    </row>
    <row r="25" spans="2:7" hidden="1" outlineLevel="1">
      <c r="B25" s="116">
        <v>19</v>
      </c>
      <c r="C25" s="117" t="s">
        <v>532</v>
      </c>
      <c r="D25" s="120">
        <v>7</v>
      </c>
      <c r="E25" s="120">
        <v>0</v>
      </c>
      <c r="F25" s="120">
        <v>0</v>
      </c>
      <c r="G25" s="120">
        <v>1</v>
      </c>
    </row>
    <row r="26" spans="2:7" hidden="1" outlineLevel="1">
      <c r="B26" s="116">
        <v>20</v>
      </c>
      <c r="C26" s="117" t="s">
        <v>533</v>
      </c>
      <c r="D26" s="120">
        <v>26</v>
      </c>
      <c r="E26" s="120">
        <v>2</v>
      </c>
      <c r="F26" s="120">
        <v>53</v>
      </c>
      <c r="G26" s="120">
        <v>21</v>
      </c>
    </row>
    <row r="27" spans="2:7" hidden="1" outlineLevel="1">
      <c r="B27" s="116">
        <v>21</v>
      </c>
      <c r="C27" s="117" t="s">
        <v>534</v>
      </c>
      <c r="D27" s="120">
        <v>6</v>
      </c>
      <c r="E27" s="120">
        <v>5</v>
      </c>
      <c r="F27" s="120">
        <v>9</v>
      </c>
      <c r="G27" s="120">
        <v>12</v>
      </c>
    </row>
    <row r="28" spans="2:7" hidden="1" outlineLevel="1">
      <c r="B28" s="116">
        <v>22</v>
      </c>
      <c r="C28" s="117" t="s">
        <v>535</v>
      </c>
      <c r="D28" s="120">
        <v>26</v>
      </c>
      <c r="E28" s="120">
        <v>2</v>
      </c>
      <c r="F28" s="120">
        <v>80</v>
      </c>
      <c r="G28" s="120">
        <v>32</v>
      </c>
    </row>
    <row r="29" spans="2:7" hidden="1" outlineLevel="1">
      <c r="B29" s="116">
        <v>23</v>
      </c>
      <c r="C29" s="117" t="s">
        <v>536</v>
      </c>
      <c r="D29" s="120">
        <v>23</v>
      </c>
      <c r="E29" s="120">
        <v>6</v>
      </c>
      <c r="F29" s="120">
        <v>194</v>
      </c>
      <c r="G29" s="120">
        <v>126</v>
      </c>
    </row>
    <row r="30" spans="2:7" hidden="1" outlineLevel="1">
      <c r="B30" s="116">
        <v>24</v>
      </c>
      <c r="C30" s="117" t="s">
        <v>537</v>
      </c>
      <c r="D30" s="120">
        <v>10</v>
      </c>
      <c r="E30" s="120">
        <v>1</v>
      </c>
      <c r="F30" s="120">
        <v>24</v>
      </c>
      <c r="G30" s="120">
        <v>8</v>
      </c>
    </row>
    <row r="31" spans="2:7" hidden="1" outlineLevel="1">
      <c r="B31" s="116">
        <v>25</v>
      </c>
      <c r="C31" s="117" t="s">
        <v>538</v>
      </c>
      <c r="D31" s="120">
        <v>42</v>
      </c>
      <c r="E31" s="120">
        <v>3</v>
      </c>
      <c r="F31" s="120">
        <v>564</v>
      </c>
      <c r="G31" s="120">
        <v>269</v>
      </c>
    </row>
    <row r="32" spans="2:7" hidden="1" outlineLevel="1">
      <c r="B32" s="116">
        <v>26</v>
      </c>
      <c r="C32" s="117" t="s">
        <v>539</v>
      </c>
      <c r="D32" s="120">
        <v>5</v>
      </c>
      <c r="E32" s="120">
        <v>0</v>
      </c>
      <c r="F32" s="120">
        <v>16</v>
      </c>
      <c r="G32" s="120">
        <v>5</v>
      </c>
    </row>
    <row r="33" spans="2:7" hidden="1" outlineLevel="1">
      <c r="B33" s="116">
        <v>27</v>
      </c>
      <c r="C33" s="117" t="s">
        <v>540</v>
      </c>
      <c r="D33" s="120">
        <v>10</v>
      </c>
      <c r="E33" s="120">
        <v>1</v>
      </c>
      <c r="F33" s="120">
        <v>22</v>
      </c>
      <c r="G33" s="120">
        <v>16</v>
      </c>
    </row>
    <row r="34" spans="2:7" hidden="1" outlineLevel="1">
      <c r="B34" s="116">
        <v>28</v>
      </c>
      <c r="C34" s="117" t="s">
        <v>541</v>
      </c>
      <c r="D34" s="120">
        <v>9</v>
      </c>
      <c r="E34" s="120">
        <v>1</v>
      </c>
      <c r="F34" s="120">
        <v>64</v>
      </c>
      <c r="G34" s="120">
        <v>50</v>
      </c>
    </row>
    <row r="35" spans="2:7" hidden="1" outlineLevel="1">
      <c r="B35" s="116">
        <v>29</v>
      </c>
      <c r="C35" s="117" t="s">
        <v>542</v>
      </c>
      <c r="D35" s="120">
        <v>21</v>
      </c>
      <c r="E35" s="120">
        <v>0</v>
      </c>
      <c r="F35" s="120">
        <v>36</v>
      </c>
      <c r="G35" s="120">
        <v>14</v>
      </c>
    </row>
    <row r="36" spans="2:7" hidden="1" outlineLevel="1">
      <c r="B36" s="116">
        <v>30</v>
      </c>
      <c r="C36" s="117" t="s">
        <v>543</v>
      </c>
      <c r="D36" s="120">
        <v>6</v>
      </c>
      <c r="E36" s="120">
        <v>0</v>
      </c>
      <c r="F36" s="120">
        <v>8</v>
      </c>
      <c r="G36" s="120">
        <v>3</v>
      </c>
    </row>
    <row r="37" spans="2:7" hidden="1" outlineLevel="1">
      <c r="B37" s="116">
        <v>31</v>
      </c>
      <c r="C37" s="117" t="s">
        <v>544</v>
      </c>
      <c r="D37" s="120">
        <v>12</v>
      </c>
      <c r="E37" s="120">
        <v>2</v>
      </c>
      <c r="F37" s="120">
        <v>147</v>
      </c>
      <c r="G37" s="120">
        <v>145</v>
      </c>
    </row>
    <row r="38" spans="2:7" hidden="1" outlineLevel="1">
      <c r="B38" s="116">
        <v>32</v>
      </c>
      <c r="C38" s="117" t="s">
        <v>545</v>
      </c>
      <c r="D38" s="120">
        <v>3</v>
      </c>
      <c r="E38" s="120">
        <v>10</v>
      </c>
      <c r="F38" s="120">
        <v>59</v>
      </c>
      <c r="G38" s="120">
        <v>49</v>
      </c>
    </row>
    <row r="39" spans="2:7" hidden="1" outlineLevel="1">
      <c r="B39" s="116">
        <v>33</v>
      </c>
      <c r="C39" s="117" t="s">
        <v>546</v>
      </c>
      <c r="D39" s="120">
        <v>19</v>
      </c>
      <c r="E39" s="120">
        <v>4</v>
      </c>
      <c r="F39" s="120">
        <v>122</v>
      </c>
      <c r="G39" s="120">
        <v>50</v>
      </c>
    </row>
    <row r="40" spans="2:7" ht="18" customHeight="1" collapsed="1">
      <c r="B40" s="7" t="s">
        <v>2</v>
      </c>
      <c r="C40" s="8" t="s">
        <v>28</v>
      </c>
      <c r="D40" s="18">
        <v>22</v>
      </c>
      <c r="E40" s="18">
        <v>0</v>
      </c>
      <c r="F40" s="18">
        <v>56</v>
      </c>
      <c r="G40" s="18">
        <v>9</v>
      </c>
    </row>
    <row r="41" spans="2:7" ht="18" customHeight="1">
      <c r="B41" s="7" t="s">
        <v>3</v>
      </c>
      <c r="C41" s="8" t="s">
        <v>27</v>
      </c>
      <c r="D41" s="18">
        <v>52</v>
      </c>
      <c r="E41" s="18">
        <v>15</v>
      </c>
      <c r="F41" s="18">
        <v>166</v>
      </c>
      <c r="G41" s="18">
        <v>190</v>
      </c>
    </row>
    <row r="42" spans="2:7" ht="18" customHeight="1">
      <c r="B42" s="7" t="s">
        <v>4</v>
      </c>
      <c r="C42" s="8" t="s">
        <v>23</v>
      </c>
      <c r="D42" s="18">
        <v>49</v>
      </c>
      <c r="E42" s="18">
        <v>23</v>
      </c>
      <c r="F42" s="18">
        <v>1830</v>
      </c>
      <c r="G42" s="18">
        <v>1007</v>
      </c>
    </row>
    <row r="43" spans="2:7" ht="18" customHeight="1">
      <c r="B43" s="7" t="s">
        <v>5</v>
      </c>
      <c r="C43" s="9" t="s">
        <v>162</v>
      </c>
      <c r="D43" s="18">
        <v>524</v>
      </c>
      <c r="E43" s="18">
        <v>264</v>
      </c>
      <c r="F43" s="18">
        <v>7552</v>
      </c>
      <c r="G43" s="18">
        <v>4352</v>
      </c>
    </row>
    <row r="44" spans="2:7" ht="18" customHeight="1">
      <c r="B44" s="7" t="s">
        <v>6</v>
      </c>
      <c r="C44" s="9" t="s">
        <v>24</v>
      </c>
      <c r="D44" s="18">
        <v>55</v>
      </c>
      <c r="E44" s="18">
        <v>11</v>
      </c>
      <c r="F44" s="18">
        <v>699</v>
      </c>
      <c r="G44" s="18">
        <v>305</v>
      </c>
    </row>
    <row r="45" spans="2:7" ht="18" customHeight="1">
      <c r="B45" s="7" t="s">
        <v>7</v>
      </c>
      <c r="C45" s="9" t="s">
        <v>31</v>
      </c>
      <c r="D45" s="18">
        <v>600</v>
      </c>
      <c r="E45" s="18">
        <v>313</v>
      </c>
      <c r="F45" s="18">
        <v>2758</v>
      </c>
      <c r="G45" s="18">
        <v>3236</v>
      </c>
    </row>
    <row r="46" spans="2:7" ht="18" customHeight="1">
      <c r="B46" s="7" t="s">
        <v>8</v>
      </c>
      <c r="C46" s="9" t="s">
        <v>456</v>
      </c>
      <c r="D46" s="18">
        <v>22</v>
      </c>
      <c r="E46" s="18">
        <v>17</v>
      </c>
      <c r="F46" s="18">
        <v>172</v>
      </c>
      <c r="G46" s="18">
        <v>123</v>
      </c>
    </row>
    <row r="47" spans="2:7" ht="18" customHeight="1">
      <c r="B47" s="7" t="s">
        <v>9</v>
      </c>
      <c r="C47" s="9" t="s">
        <v>29</v>
      </c>
      <c r="D47" s="18">
        <v>15</v>
      </c>
      <c r="E47" s="18">
        <v>4</v>
      </c>
      <c r="F47" s="18">
        <v>267</v>
      </c>
      <c r="G47" s="18">
        <v>200</v>
      </c>
    </row>
    <row r="48" spans="2:7" ht="18" customHeight="1">
      <c r="B48" s="7" t="s">
        <v>10</v>
      </c>
      <c r="C48" s="9" t="s">
        <v>30</v>
      </c>
      <c r="D48" s="18">
        <v>9</v>
      </c>
      <c r="E48" s="18">
        <v>30</v>
      </c>
      <c r="F48" s="18">
        <v>377</v>
      </c>
      <c r="G48" s="18">
        <v>207</v>
      </c>
    </row>
    <row r="49" spans="2:7" ht="18" customHeight="1">
      <c r="B49" s="7" t="s">
        <v>11</v>
      </c>
      <c r="C49" s="9" t="s">
        <v>32</v>
      </c>
      <c r="D49" s="18">
        <v>90</v>
      </c>
      <c r="E49" s="18">
        <v>72</v>
      </c>
      <c r="F49" s="18">
        <v>1213</v>
      </c>
      <c r="G49" s="18">
        <v>892</v>
      </c>
    </row>
    <row r="50" spans="2:7" ht="18" customHeight="1">
      <c r="B50" s="7" t="s">
        <v>12</v>
      </c>
      <c r="C50" s="9" t="s">
        <v>457</v>
      </c>
      <c r="D50" s="18">
        <v>33</v>
      </c>
      <c r="E50" s="18">
        <v>43</v>
      </c>
      <c r="F50" s="18">
        <v>505</v>
      </c>
      <c r="G50" s="18">
        <v>383</v>
      </c>
    </row>
    <row r="51" spans="2:7" ht="18" customHeight="1">
      <c r="B51" s="7" t="s">
        <v>13</v>
      </c>
      <c r="C51" s="9" t="s">
        <v>33</v>
      </c>
      <c r="D51" s="18">
        <v>2</v>
      </c>
      <c r="E51" s="18">
        <v>26</v>
      </c>
      <c r="F51" s="18">
        <v>60</v>
      </c>
      <c r="G51" s="18">
        <v>100</v>
      </c>
    </row>
    <row r="52" spans="2:7" ht="18" customHeight="1">
      <c r="B52" s="7" t="s">
        <v>14</v>
      </c>
      <c r="C52" s="9" t="s">
        <v>25</v>
      </c>
      <c r="D52" s="18">
        <v>41</v>
      </c>
      <c r="E52" s="18">
        <v>29</v>
      </c>
      <c r="F52" s="18">
        <v>310</v>
      </c>
      <c r="G52" s="18">
        <v>310</v>
      </c>
    </row>
    <row r="53" spans="2:7" ht="18" customHeight="1">
      <c r="B53" s="7" t="s">
        <v>15</v>
      </c>
      <c r="C53" s="9" t="s">
        <v>34</v>
      </c>
      <c r="D53" s="18">
        <v>192</v>
      </c>
      <c r="E53" s="18">
        <v>634</v>
      </c>
      <c r="F53" s="18">
        <v>1420</v>
      </c>
      <c r="G53" s="18">
        <v>2782</v>
      </c>
    </row>
    <row r="54" spans="2:7" ht="18" customHeight="1">
      <c r="B54" s="7" t="s">
        <v>16</v>
      </c>
      <c r="C54" s="9" t="s">
        <v>35</v>
      </c>
      <c r="D54" s="18">
        <v>40</v>
      </c>
      <c r="E54" s="18">
        <v>16</v>
      </c>
      <c r="F54" s="18">
        <v>192</v>
      </c>
      <c r="G54" s="18">
        <v>143</v>
      </c>
    </row>
    <row r="55" spans="2:7" ht="18" customHeight="1">
      <c r="B55" s="7" t="s">
        <v>17</v>
      </c>
      <c r="C55" s="9" t="s">
        <v>36</v>
      </c>
      <c r="D55" s="18">
        <v>64</v>
      </c>
      <c r="E55" s="18">
        <v>207</v>
      </c>
      <c r="F55" s="18">
        <v>756</v>
      </c>
      <c r="G55" s="18">
        <v>978</v>
      </c>
    </row>
    <row r="56" spans="2:7" ht="18" customHeight="1">
      <c r="B56" s="7" t="s">
        <v>18</v>
      </c>
      <c r="C56" s="9" t="s">
        <v>161</v>
      </c>
      <c r="D56" s="18">
        <v>0</v>
      </c>
      <c r="E56" s="18">
        <v>2</v>
      </c>
      <c r="F56" s="18">
        <v>0</v>
      </c>
      <c r="G56" s="18">
        <v>1</v>
      </c>
    </row>
    <row r="57" spans="2:7" ht="3.75" customHeight="1">
      <c r="B57" s="12"/>
      <c r="C57" s="13"/>
      <c r="D57" s="19"/>
      <c r="E57" s="19"/>
      <c r="F57" s="19"/>
      <c r="G57" s="19"/>
    </row>
    <row r="58" spans="2:7" ht="5.25" customHeight="1">
      <c r="C58" s="1"/>
    </row>
  </sheetData>
  <mergeCells count="5">
    <mergeCell ref="B3:G3"/>
    <mergeCell ref="B5:G5"/>
    <mergeCell ref="B6:G6"/>
    <mergeCell ref="B8:C10"/>
    <mergeCell ref="D8:G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7" orientation="landscape" r:id="rId1"/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tabColor rgb="FFD3D3F5"/>
    <pageSetUpPr fitToPage="1"/>
  </sheetPr>
  <dimension ref="B2:F31"/>
  <sheetViews>
    <sheetView showGridLines="0" zoomScaleNormal="100" workbookViewId="0"/>
  </sheetViews>
  <sheetFormatPr defaultColWidth="9.140625" defaultRowHeight="14.25"/>
  <cols>
    <col min="1" max="1" width="9.140625" style="15"/>
    <col min="2" max="2" width="20.5703125" style="15" customWidth="1"/>
    <col min="3" max="3" width="16.42578125" style="15" bestFit="1" customWidth="1"/>
    <col min="4" max="4" width="18" style="15" customWidth="1"/>
    <col min="5" max="5" width="15.5703125" style="15" customWidth="1"/>
    <col min="6" max="6" width="11.140625" style="15" customWidth="1"/>
    <col min="7" max="16384" width="9.140625" style="15"/>
  </cols>
  <sheetData>
    <row r="2" spans="2:6" ht="15">
      <c r="B2" s="14"/>
      <c r="C2" s="14"/>
      <c r="D2" s="14"/>
      <c r="F2" s="14" t="s">
        <v>204</v>
      </c>
    </row>
    <row r="3" spans="2:6" ht="37.5" customHeight="1">
      <c r="B3" s="145" t="s">
        <v>353</v>
      </c>
      <c r="C3" s="145"/>
      <c r="D3" s="145"/>
      <c r="E3" s="145"/>
      <c r="F3" s="145"/>
    </row>
    <row r="4" spans="2:6" ht="3.75" customHeight="1"/>
    <row r="5" spans="2:6">
      <c r="B5" s="147">
        <v>2023</v>
      </c>
      <c r="C5" s="147"/>
      <c r="D5" s="147"/>
      <c r="E5" s="147"/>
      <c r="F5" s="147"/>
    </row>
    <row r="6" spans="2:6" ht="15" customHeight="1">
      <c r="B6" s="146" t="s">
        <v>40</v>
      </c>
      <c r="C6" s="146"/>
      <c r="D6" s="146"/>
      <c r="E6" s="146"/>
      <c r="F6" s="146"/>
    </row>
    <row r="7" spans="2:6" ht="3" customHeight="1"/>
    <row r="8" spans="2:6" ht="21.75" customHeight="1">
      <c r="B8" s="157" t="s">
        <v>42</v>
      </c>
      <c r="C8" s="162" t="s">
        <v>178</v>
      </c>
      <c r="D8" s="161"/>
      <c r="E8" s="161"/>
      <c r="F8" s="165"/>
    </row>
    <row r="9" spans="2:6" ht="3.75" customHeight="1">
      <c r="B9" s="157"/>
      <c r="C9" s="94"/>
      <c r="D9" s="25"/>
      <c r="E9" s="25"/>
      <c r="F9" s="95"/>
    </row>
    <row r="10" spans="2:6" s="16" customFormat="1" ht="48.75" customHeight="1">
      <c r="B10" s="157"/>
      <c r="C10" s="93" t="s">
        <v>551</v>
      </c>
      <c r="D10" s="93" t="s">
        <v>492</v>
      </c>
      <c r="E10" s="93" t="s">
        <v>485</v>
      </c>
      <c r="F10" s="90" t="s">
        <v>170</v>
      </c>
    </row>
    <row r="11" spans="2:6" ht="3.75" customHeight="1">
      <c r="B11" s="17"/>
      <c r="C11" s="17"/>
      <c r="D11" s="17"/>
      <c r="E11" s="17"/>
      <c r="F11" s="17"/>
    </row>
    <row r="12" spans="2:6" ht="22.5" customHeight="1">
      <c r="B12" s="5" t="s">
        <v>19</v>
      </c>
      <c r="C12" s="37">
        <v>2267</v>
      </c>
      <c r="D12" s="37">
        <v>1807</v>
      </c>
      <c r="E12" s="37">
        <v>21567</v>
      </c>
      <c r="F12" s="37">
        <v>18158</v>
      </c>
    </row>
    <row r="13" spans="2:6" ht="22.5" customHeight="1">
      <c r="B13" s="11" t="s">
        <v>43</v>
      </c>
      <c r="C13" s="38">
        <v>111</v>
      </c>
      <c r="D13" s="38">
        <v>67</v>
      </c>
      <c r="E13" s="38">
        <v>1647</v>
      </c>
      <c r="F13" s="38">
        <v>1388</v>
      </c>
    </row>
    <row r="14" spans="2:6" ht="22.5" customHeight="1">
      <c r="B14" s="11" t="s">
        <v>44</v>
      </c>
      <c r="C14" s="38">
        <v>23</v>
      </c>
      <c r="D14" s="38">
        <v>11</v>
      </c>
      <c r="E14" s="38">
        <v>273</v>
      </c>
      <c r="F14" s="38">
        <v>733</v>
      </c>
    </row>
    <row r="15" spans="2:6" ht="22.5" customHeight="1">
      <c r="B15" s="11" t="s">
        <v>46</v>
      </c>
      <c r="C15" s="38">
        <v>317</v>
      </c>
      <c r="D15" s="38">
        <v>23</v>
      </c>
      <c r="E15" s="38">
        <v>1650</v>
      </c>
      <c r="F15" s="38">
        <v>1386</v>
      </c>
    </row>
    <row r="16" spans="2:6" ht="22.5" customHeight="1">
      <c r="B16" s="11" t="s">
        <v>45</v>
      </c>
      <c r="C16" s="38">
        <v>6</v>
      </c>
      <c r="D16" s="38">
        <v>1</v>
      </c>
      <c r="E16" s="38">
        <v>605</v>
      </c>
      <c r="F16" s="38">
        <v>251</v>
      </c>
    </row>
    <row r="17" spans="2:6" ht="22.5" customHeight="1">
      <c r="B17" s="11" t="s">
        <v>47</v>
      </c>
      <c r="C17" s="38">
        <v>171</v>
      </c>
      <c r="D17" s="38">
        <v>11</v>
      </c>
      <c r="E17" s="38">
        <v>193</v>
      </c>
      <c r="F17" s="38">
        <v>115</v>
      </c>
    </row>
    <row r="18" spans="2:6" ht="22.5" customHeight="1">
      <c r="B18" s="11" t="s">
        <v>48</v>
      </c>
      <c r="C18" s="38">
        <v>63</v>
      </c>
      <c r="D18" s="38">
        <v>76</v>
      </c>
      <c r="E18" s="38">
        <v>1451</v>
      </c>
      <c r="F18" s="38">
        <v>588</v>
      </c>
    </row>
    <row r="19" spans="2:6" ht="22.5" customHeight="1">
      <c r="B19" s="11" t="s">
        <v>49</v>
      </c>
      <c r="C19" s="38">
        <v>27</v>
      </c>
      <c r="D19" s="38">
        <v>21</v>
      </c>
      <c r="E19" s="38">
        <v>151</v>
      </c>
      <c r="F19" s="38">
        <v>318</v>
      </c>
    </row>
    <row r="20" spans="2:6" ht="22.5" customHeight="1">
      <c r="B20" s="11" t="s">
        <v>50</v>
      </c>
      <c r="C20" s="38">
        <v>61</v>
      </c>
      <c r="D20" s="38">
        <v>38</v>
      </c>
      <c r="E20" s="38">
        <v>2019</v>
      </c>
      <c r="F20" s="38">
        <v>1341</v>
      </c>
    </row>
    <row r="21" spans="2:6" ht="22.5" customHeight="1">
      <c r="B21" s="11" t="s">
        <v>51</v>
      </c>
      <c r="C21" s="38">
        <v>12</v>
      </c>
      <c r="D21" s="38">
        <v>14</v>
      </c>
      <c r="E21" s="38">
        <v>114</v>
      </c>
      <c r="F21" s="38">
        <v>359</v>
      </c>
    </row>
    <row r="22" spans="2:6" ht="22.5" customHeight="1">
      <c r="B22" s="11" t="s">
        <v>52</v>
      </c>
      <c r="C22" s="38">
        <v>151</v>
      </c>
      <c r="D22" s="38">
        <v>76</v>
      </c>
      <c r="E22" s="38">
        <v>2364</v>
      </c>
      <c r="F22" s="38">
        <v>1175</v>
      </c>
    </row>
    <row r="23" spans="2:6" ht="22.5" customHeight="1">
      <c r="B23" s="11" t="s">
        <v>53</v>
      </c>
      <c r="C23" s="38">
        <v>555</v>
      </c>
      <c r="D23" s="38">
        <v>1175</v>
      </c>
      <c r="E23" s="38">
        <v>3157</v>
      </c>
      <c r="F23" s="38">
        <v>3301</v>
      </c>
    </row>
    <row r="24" spans="2:6" ht="22.5" customHeight="1">
      <c r="B24" s="11" t="s">
        <v>54</v>
      </c>
      <c r="C24" s="38">
        <v>15</v>
      </c>
      <c r="D24" s="38">
        <v>3</v>
      </c>
      <c r="E24" s="38">
        <v>123</v>
      </c>
      <c r="F24" s="38">
        <v>432</v>
      </c>
    </row>
    <row r="25" spans="2:6" ht="22.5" customHeight="1">
      <c r="B25" s="11" t="s">
        <v>55</v>
      </c>
      <c r="C25" s="38">
        <v>359</v>
      </c>
      <c r="D25" s="38">
        <v>44</v>
      </c>
      <c r="E25" s="38">
        <v>3445</v>
      </c>
      <c r="F25" s="38">
        <v>2588</v>
      </c>
    </row>
    <row r="26" spans="2:6" ht="22.5" customHeight="1">
      <c r="B26" s="11" t="s">
        <v>56</v>
      </c>
      <c r="C26" s="38">
        <v>64</v>
      </c>
      <c r="D26" s="38">
        <v>48</v>
      </c>
      <c r="E26" s="38">
        <v>1343</v>
      </c>
      <c r="F26" s="38">
        <v>510</v>
      </c>
    </row>
    <row r="27" spans="2:6" ht="22.5" customHeight="1">
      <c r="B27" s="11" t="s">
        <v>57</v>
      </c>
      <c r="C27" s="38">
        <v>151</v>
      </c>
      <c r="D27" s="38">
        <v>102</v>
      </c>
      <c r="E27" s="38">
        <v>869</v>
      </c>
      <c r="F27" s="38">
        <v>816</v>
      </c>
    </row>
    <row r="28" spans="2:6" ht="22.5" customHeight="1">
      <c r="B28" s="11" t="s">
        <v>58</v>
      </c>
      <c r="C28" s="38">
        <v>93</v>
      </c>
      <c r="D28" s="38">
        <v>55</v>
      </c>
      <c r="E28" s="38">
        <v>991</v>
      </c>
      <c r="F28" s="38">
        <v>1029</v>
      </c>
    </row>
    <row r="29" spans="2:6" ht="22.5" customHeight="1">
      <c r="B29" s="11" t="s">
        <v>59</v>
      </c>
      <c r="C29" s="38">
        <v>22</v>
      </c>
      <c r="D29" s="38">
        <v>2</v>
      </c>
      <c r="E29" s="38">
        <v>791</v>
      </c>
      <c r="F29" s="38">
        <v>437</v>
      </c>
    </row>
    <row r="30" spans="2:6" ht="22.5" customHeight="1">
      <c r="B30" s="11" t="s">
        <v>60</v>
      </c>
      <c r="C30" s="38">
        <v>66</v>
      </c>
      <c r="D30" s="38">
        <v>40</v>
      </c>
      <c r="E30" s="38">
        <v>381</v>
      </c>
      <c r="F30" s="38">
        <v>1391</v>
      </c>
    </row>
    <row r="31" spans="2:6" ht="3.75" customHeight="1">
      <c r="B31" s="12"/>
      <c r="C31" s="17"/>
      <c r="D31" s="17"/>
      <c r="E31" s="17"/>
      <c r="F31" s="17"/>
    </row>
  </sheetData>
  <mergeCells count="5">
    <mergeCell ref="B3:F3"/>
    <mergeCell ref="B5:F5"/>
    <mergeCell ref="B6:F6"/>
    <mergeCell ref="B8:B10"/>
    <mergeCell ref="C8:F8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tabColor rgb="FFD3D3F5"/>
    <pageSetUpPr fitToPage="1"/>
  </sheetPr>
  <dimension ref="B2:L58"/>
  <sheetViews>
    <sheetView showGridLines="0" zoomScaleNormal="100" workbookViewId="0"/>
  </sheetViews>
  <sheetFormatPr defaultColWidth="9.140625" defaultRowHeight="14.25" outlineLevelRow="1"/>
  <cols>
    <col min="1" max="1" width="8" style="15" customWidth="1"/>
    <col min="2" max="2" width="3.5703125" style="15" customWidth="1"/>
    <col min="3" max="3" width="54.28515625" style="15" bestFit="1" customWidth="1"/>
    <col min="4" max="6" width="9.28515625" style="15" customWidth="1"/>
    <col min="7" max="11" width="7.85546875" style="15" customWidth="1"/>
    <col min="12" max="12" width="9.7109375" style="15" customWidth="1"/>
    <col min="13" max="16384" width="9.140625" style="15"/>
  </cols>
  <sheetData>
    <row r="2" spans="2:12" ht="15">
      <c r="C2" s="14"/>
      <c r="D2" s="14"/>
      <c r="E2" s="14"/>
      <c r="L2" s="14" t="s">
        <v>205</v>
      </c>
    </row>
    <row r="3" spans="2:12" ht="36.75" customHeight="1">
      <c r="B3" s="145" t="s">
        <v>480</v>
      </c>
      <c r="C3" s="145"/>
      <c r="D3" s="145"/>
      <c r="E3" s="145"/>
      <c r="F3" s="145"/>
      <c r="G3" s="145"/>
      <c r="H3" s="145"/>
      <c r="I3" s="145"/>
      <c r="J3" s="145"/>
      <c r="K3" s="145"/>
      <c r="L3" s="145"/>
    </row>
    <row r="4" spans="2:12" ht="3.75" customHeight="1"/>
    <row r="5" spans="2:12" ht="13.5" customHeight="1">
      <c r="B5" s="147">
        <v>2023</v>
      </c>
      <c r="C5" s="147"/>
      <c r="D5" s="147"/>
      <c r="E5" s="147"/>
      <c r="F5" s="147"/>
      <c r="G5" s="147"/>
      <c r="H5" s="147"/>
      <c r="I5" s="147"/>
      <c r="J5" s="147"/>
      <c r="K5" s="147"/>
      <c r="L5" s="147"/>
    </row>
    <row r="6" spans="2:12" ht="15" customHeight="1">
      <c r="B6" s="146" t="s">
        <v>40</v>
      </c>
      <c r="C6" s="146"/>
      <c r="D6" s="146"/>
      <c r="E6" s="146"/>
      <c r="F6" s="146"/>
      <c r="G6" s="146"/>
      <c r="H6" s="146"/>
      <c r="I6" s="146"/>
      <c r="J6" s="146"/>
      <c r="K6" s="146"/>
      <c r="L6" s="146"/>
    </row>
    <row r="7" spans="2:12" ht="3" customHeight="1"/>
    <row r="8" spans="2:12" ht="15.75" customHeight="1">
      <c r="B8" s="157" t="s">
        <v>38</v>
      </c>
      <c r="C8" s="157"/>
      <c r="D8" s="162" t="s">
        <v>178</v>
      </c>
      <c r="E8" s="159"/>
      <c r="F8" s="161"/>
      <c r="G8" s="161"/>
      <c r="H8" s="161"/>
      <c r="I8" s="161"/>
      <c r="J8" s="161"/>
      <c r="K8" s="161"/>
      <c r="L8" s="165"/>
    </row>
    <row r="9" spans="2:12" ht="3.75" customHeight="1">
      <c r="B9" s="157"/>
      <c r="C9" s="157"/>
      <c r="D9" s="94"/>
      <c r="E9" s="25"/>
      <c r="F9" s="25"/>
      <c r="G9" s="25"/>
      <c r="H9" s="25"/>
      <c r="I9" s="25"/>
      <c r="J9" s="25"/>
      <c r="K9" s="25"/>
      <c r="L9" s="95"/>
    </row>
    <row r="10" spans="2:12" s="16" customFormat="1" ht="84" customHeight="1">
      <c r="B10" s="157"/>
      <c r="C10" s="157"/>
      <c r="D10" s="99" t="s">
        <v>213</v>
      </c>
      <c r="E10" s="98" t="s">
        <v>214</v>
      </c>
      <c r="F10" s="27" t="s">
        <v>219</v>
      </c>
      <c r="G10" s="98" t="s">
        <v>212</v>
      </c>
      <c r="H10" s="27" t="s">
        <v>215</v>
      </c>
      <c r="I10" s="98" t="s">
        <v>216</v>
      </c>
      <c r="J10" s="27" t="s">
        <v>217</v>
      </c>
      <c r="K10" s="98" t="s">
        <v>218</v>
      </c>
      <c r="L10" s="97" t="s">
        <v>187</v>
      </c>
    </row>
    <row r="11" spans="2:12" ht="3.75" customHeight="1"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</row>
    <row r="12" spans="2:12" ht="16.5" customHeight="1">
      <c r="C12" s="5" t="s">
        <v>19</v>
      </c>
      <c r="D12" s="37">
        <v>22883</v>
      </c>
      <c r="E12" s="37">
        <v>73250</v>
      </c>
      <c r="F12" s="37">
        <v>60813</v>
      </c>
      <c r="G12" s="37">
        <v>85830</v>
      </c>
      <c r="H12" s="37">
        <v>14632</v>
      </c>
      <c r="I12" s="37">
        <v>1577</v>
      </c>
      <c r="J12" s="37">
        <v>1726</v>
      </c>
      <c r="K12" s="37">
        <v>1743</v>
      </c>
      <c r="L12" s="37">
        <v>26990</v>
      </c>
    </row>
    <row r="13" spans="2:12" ht="16.5" customHeight="1">
      <c r="B13" s="7" t="s">
        <v>20</v>
      </c>
      <c r="C13" s="8" t="s">
        <v>26</v>
      </c>
      <c r="D13" s="38">
        <v>518</v>
      </c>
      <c r="E13" s="38">
        <v>3001</v>
      </c>
      <c r="F13" s="38">
        <v>841</v>
      </c>
      <c r="G13" s="38">
        <v>2833</v>
      </c>
      <c r="H13" s="38">
        <v>1048</v>
      </c>
      <c r="I13" s="38">
        <v>58</v>
      </c>
      <c r="J13" s="38">
        <v>34</v>
      </c>
      <c r="K13" s="38">
        <v>62</v>
      </c>
      <c r="L13" s="38">
        <v>778</v>
      </c>
    </row>
    <row r="14" spans="2:12" ht="16.5" customHeight="1">
      <c r="B14" s="7" t="s">
        <v>0</v>
      </c>
      <c r="C14" s="8" t="s">
        <v>21</v>
      </c>
      <c r="D14" s="38">
        <v>57</v>
      </c>
      <c r="E14" s="38">
        <v>249</v>
      </c>
      <c r="F14" s="38">
        <v>148</v>
      </c>
      <c r="G14" s="38">
        <v>252</v>
      </c>
      <c r="H14" s="38">
        <v>104</v>
      </c>
      <c r="I14" s="38">
        <v>3</v>
      </c>
      <c r="J14" s="38">
        <v>2</v>
      </c>
      <c r="K14" s="38">
        <v>10</v>
      </c>
      <c r="L14" s="38">
        <v>87</v>
      </c>
    </row>
    <row r="15" spans="2:12" ht="16.5" customHeight="1">
      <c r="B15" s="7" t="s">
        <v>1</v>
      </c>
      <c r="C15" s="8" t="s">
        <v>22</v>
      </c>
      <c r="D15" s="38">
        <f>+SUM(D16:D39)</f>
        <v>4244</v>
      </c>
      <c r="E15" s="38">
        <f t="shared" ref="E15:L15" si="0">+SUM(E16:E39)</f>
        <v>11896</v>
      </c>
      <c r="F15" s="38">
        <f t="shared" si="0"/>
        <v>7326</v>
      </c>
      <c r="G15" s="38">
        <f t="shared" si="0"/>
        <v>11366</v>
      </c>
      <c r="H15" s="38">
        <f t="shared" si="0"/>
        <v>2336</v>
      </c>
      <c r="I15" s="38">
        <f t="shared" si="0"/>
        <v>182</v>
      </c>
      <c r="J15" s="38">
        <f t="shared" si="0"/>
        <v>166</v>
      </c>
      <c r="K15" s="38">
        <f t="shared" si="0"/>
        <v>234</v>
      </c>
      <c r="L15" s="38">
        <f t="shared" si="0"/>
        <v>3337</v>
      </c>
    </row>
    <row r="16" spans="2:12" hidden="1" outlineLevel="1">
      <c r="B16" s="116">
        <v>10</v>
      </c>
      <c r="C16" s="117" t="s">
        <v>523</v>
      </c>
      <c r="D16" s="120">
        <v>645</v>
      </c>
      <c r="E16" s="120">
        <v>1940</v>
      </c>
      <c r="F16" s="120">
        <v>842</v>
      </c>
      <c r="G16" s="120">
        <v>1847</v>
      </c>
      <c r="H16" s="120">
        <v>332</v>
      </c>
      <c r="I16" s="120">
        <v>17</v>
      </c>
      <c r="J16" s="120">
        <v>12</v>
      </c>
      <c r="K16" s="120">
        <v>35</v>
      </c>
      <c r="L16" s="120">
        <v>612</v>
      </c>
    </row>
    <row r="17" spans="2:12" hidden="1" outlineLevel="1">
      <c r="B17" s="116">
        <v>11</v>
      </c>
      <c r="C17" s="117" t="s">
        <v>524</v>
      </c>
      <c r="D17" s="120">
        <v>64</v>
      </c>
      <c r="E17" s="120">
        <v>287</v>
      </c>
      <c r="F17" s="120">
        <v>189</v>
      </c>
      <c r="G17" s="120">
        <v>238</v>
      </c>
      <c r="H17" s="120">
        <v>62</v>
      </c>
      <c r="I17" s="120">
        <v>1</v>
      </c>
      <c r="J17" s="120">
        <v>3</v>
      </c>
      <c r="K17" s="120">
        <v>4</v>
      </c>
      <c r="L17" s="120">
        <v>69</v>
      </c>
    </row>
    <row r="18" spans="2:12" hidden="1" outlineLevel="1">
      <c r="B18" s="116">
        <v>12</v>
      </c>
      <c r="C18" s="117" t="s">
        <v>525</v>
      </c>
      <c r="D18" s="120">
        <v>0</v>
      </c>
      <c r="E18" s="120">
        <v>1</v>
      </c>
      <c r="F18" s="120">
        <v>0</v>
      </c>
      <c r="G18" s="120">
        <v>0</v>
      </c>
      <c r="H18" s="120">
        <v>0</v>
      </c>
      <c r="I18" s="120">
        <v>0</v>
      </c>
      <c r="J18" s="120">
        <v>0</v>
      </c>
      <c r="K18" s="120">
        <v>0</v>
      </c>
      <c r="L18" s="120">
        <v>0</v>
      </c>
    </row>
    <row r="19" spans="2:12" hidden="1" outlineLevel="1">
      <c r="B19" s="116">
        <v>13</v>
      </c>
      <c r="C19" s="117" t="s">
        <v>526</v>
      </c>
      <c r="D19" s="120">
        <v>209</v>
      </c>
      <c r="E19" s="120">
        <v>525</v>
      </c>
      <c r="F19" s="120">
        <v>314</v>
      </c>
      <c r="G19" s="120">
        <v>540</v>
      </c>
      <c r="H19" s="120">
        <v>85</v>
      </c>
      <c r="I19" s="120">
        <v>4</v>
      </c>
      <c r="J19" s="120">
        <v>11</v>
      </c>
      <c r="K19" s="120">
        <v>7</v>
      </c>
      <c r="L19" s="120">
        <v>112</v>
      </c>
    </row>
    <row r="20" spans="2:12" hidden="1" outlineLevel="1">
      <c r="B20" s="116">
        <v>14</v>
      </c>
      <c r="C20" s="117" t="s">
        <v>527</v>
      </c>
      <c r="D20" s="120">
        <v>651</v>
      </c>
      <c r="E20" s="120">
        <v>828</v>
      </c>
      <c r="F20" s="120">
        <v>347</v>
      </c>
      <c r="G20" s="120">
        <v>948</v>
      </c>
      <c r="H20" s="120">
        <v>115</v>
      </c>
      <c r="I20" s="120">
        <v>5</v>
      </c>
      <c r="J20" s="120">
        <v>20</v>
      </c>
      <c r="K20" s="120">
        <v>16</v>
      </c>
      <c r="L20" s="120">
        <v>234</v>
      </c>
    </row>
    <row r="21" spans="2:12" hidden="1" outlineLevel="1">
      <c r="B21" s="116">
        <v>15</v>
      </c>
      <c r="C21" s="117" t="s">
        <v>528</v>
      </c>
      <c r="D21" s="120">
        <v>321</v>
      </c>
      <c r="E21" s="120">
        <v>448</v>
      </c>
      <c r="F21" s="120">
        <v>210</v>
      </c>
      <c r="G21" s="120">
        <v>451</v>
      </c>
      <c r="H21" s="120">
        <v>64</v>
      </c>
      <c r="I21" s="120">
        <v>17</v>
      </c>
      <c r="J21" s="120">
        <v>5</v>
      </c>
      <c r="K21" s="120">
        <v>21</v>
      </c>
      <c r="L21" s="120">
        <v>118</v>
      </c>
    </row>
    <row r="22" spans="2:12" hidden="1" outlineLevel="1">
      <c r="B22" s="116">
        <v>16</v>
      </c>
      <c r="C22" s="117" t="s">
        <v>529</v>
      </c>
      <c r="D22" s="120">
        <v>308</v>
      </c>
      <c r="E22" s="120">
        <v>900</v>
      </c>
      <c r="F22" s="120">
        <v>516</v>
      </c>
      <c r="G22" s="120">
        <v>833</v>
      </c>
      <c r="H22" s="120">
        <v>190</v>
      </c>
      <c r="I22" s="120">
        <v>12</v>
      </c>
      <c r="J22" s="120">
        <v>15</v>
      </c>
      <c r="K22" s="120">
        <v>26</v>
      </c>
      <c r="L22" s="120">
        <v>269</v>
      </c>
    </row>
    <row r="23" spans="2:12" hidden="1" outlineLevel="1">
      <c r="B23" s="116">
        <v>17</v>
      </c>
      <c r="C23" s="117" t="s">
        <v>530</v>
      </c>
      <c r="D23" s="120">
        <v>62</v>
      </c>
      <c r="E23" s="120">
        <v>170</v>
      </c>
      <c r="F23" s="120">
        <v>116</v>
      </c>
      <c r="G23" s="120">
        <v>141</v>
      </c>
      <c r="H23" s="120">
        <v>31</v>
      </c>
      <c r="I23" s="120">
        <v>3</v>
      </c>
      <c r="J23" s="120">
        <v>0</v>
      </c>
      <c r="K23" s="120">
        <v>0</v>
      </c>
      <c r="L23" s="120">
        <v>40</v>
      </c>
    </row>
    <row r="24" spans="2:12" hidden="1" outlineLevel="1">
      <c r="B24" s="116">
        <v>18</v>
      </c>
      <c r="C24" s="117" t="s">
        <v>531</v>
      </c>
      <c r="D24" s="120">
        <v>118</v>
      </c>
      <c r="E24" s="120">
        <v>294</v>
      </c>
      <c r="F24" s="120">
        <v>297</v>
      </c>
      <c r="G24" s="120">
        <v>330</v>
      </c>
      <c r="H24" s="120">
        <v>35</v>
      </c>
      <c r="I24" s="120">
        <v>6</v>
      </c>
      <c r="J24" s="120">
        <v>9</v>
      </c>
      <c r="K24" s="120">
        <v>4</v>
      </c>
      <c r="L24" s="120">
        <v>103</v>
      </c>
    </row>
    <row r="25" spans="2:12" hidden="1" outlineLevel="1">
      <c r="B25" s="116">
        <v>19</v>
      </c>
      <c r="C25" s="117" t="s">
        <v>532</v>
      </c>
      <c r="D25" s="120">
        <v>3</v>
      </c>
      <c r="E25" s="120">
        <v>17</v>
      </c>
      <c r="F25" s="120">
        <v>14</v>
      </c>
      <c r="G25" s="120">
        <v>15</v>
      </c>
      <c r="H25" s="120">
        <v>3</v>
      </c>
      <c r="I25" s="120">
        <v>0</v>
      </c>
      <c r="J25" s="120">
        <v>0</v>
      </c>
      <c r="K25" s="120">
        <v>0</v>
      </c>
      <c r="L25" s="120">
        <v>2</v>
      </c>
    </row>
    <row r="26" spans="2:12" hidden="1" outlineLevel="1">
      <c r="B26" s="116">
        <v>20</v>
      </c>
      <c r="C26" s="117" t="s">
        <v>533</v>
      </c>
      <c r="D26" s="120">
        <v>65</v>
      </c>
      <c r="E26" s="120">
        <v>236</v>
      </c>
      <c r="F26" s="120">
        <v>202</v>
      </c>
      <c r="G26" s="120">
        <v>195</v>
      </c>
      <c r="H26" s="120">
        <v>38</v>
      </c>
      <c r="I26" s="120">
        <v>5</v>
      </c>
      <c r="J26" s="120">
        <v>3</v>
      </c>
      <c r="K26" s="120">
        <v>5</v>
      </c>
      <c r="L26" s="120">
        <v>53</v>
      </c>
    </row>
    <row r="27" spans="2:12" hidden="1" outlineLevel="1">
      <c r="B27" s="116">
        <v>21</v>
      </c>
      <c r="C27" s="117" t="s">
        <v>534</v>
      </c>
      <c r="D27" s="120">
        <v>18</v>
      </c>
      <c r="E27" s="120">
        <v>44</v>
      </c>
      <c r="F27" s="120">
        <v>40</v>
      </c>
      <c r="G27" s="120">
        <v>38</v>
      </c>
      <c r="H27" s="120">
        <v>8</v>
      </c>
      <c r="I27" s="120">
        <v>3</v>
      </c>
      <c r="J27" s="120">
        <v>1</v>
      </c>
      <c r="K27" s="120">
        <v>2</v>
      </c>
      <c r="L27" s="120">
        <v>7</v>
      </c>
    </row>
    <row r="28" spans="2:12" hidden="1" outlineLevel="1">
      <c r="B28" s="116">
        <v>22</v>
      </c>
      <c r="C28" s="117" t="s">
        <v>535</v>
      </c>
      <c r="D28" s="120">
        <v>136</v>
      </c>
      <c r="E28" s="120">
        <v>402</v>
      </c>
      <c r="F28" s="120">
        <v>311</v>
      </c>
      <c r="G28" s="120">
        <v>347</v>
      </c>
      <c r="H28" s="120">
        <v>76</v>
      </c>
      <c r="I28" s="120">
        <v>2</v>
      </c>
      <c r="J28" s="120">
        <v>4</v>
      </c>
      <c r="K28" s="120">
        <v>3</v>
      </c>
      <c r="L28" s="120">
        <v>82</v>
      </c>
    </row>
    <row r="29" spans="2:12" hidden="1" outlineLevel="1">
      <c r="B29" s="116">
        <v>23</v>
      </c>
      <c r="C29" s="117" t="s">
        <v>536</v>
      </c>
      <c r="D29" s="120">
        <v>218</v>
      </c>
      <c r="E29" s="120">
        <v>925</v>
      </c>
      <c r="F29" s="120">
        <v>554</v>
      </c>
      <c r="G29" s="120">
        <v>790</v>
      </c>
      <c r="H29" s="120">
        <v>239</v>
      </c>
      <c r="I29" s="120">
        <v>11</v>
      </c>
      <c r="J29" s="120">
        <v>10</v>
      </c>
      <c r="K29" s="120">
        <v>14</v>
      </c>
      <c r="L29" s="120">
        <v>252</v>
      </c>
    </row>
    <row r="30" spans="2:12" hidden="1" outlineLevel="1">
      <c r="B30" s="116">
        <v>24</v>
      </c>
      <c r="C30" s="117" t="s">
        <v>537</v>
      </c>
      <c r="D30" s="120">
        <v>29</v>
      </c>
      <c r="E30" s="120">
        <v>94</v>
      </c>
      <c r="F30" s="120">
        <v>63</v>
      </c>
      <c r="G30" s="120">
        <v>78</v>
      </c>
      <c r="H30" s="120">
        <v>30</v>
      </c>
      <c r="I30" s="120">
        <v>3</v>
      </c>
      <c r="J30" s="120">
        <v>4</v>
      </c>
      <c r="K30" s="120">
        <v>1</v>
      </c>
      <c r="L30" s="120">
        <v>24</v>
      </c>
    </row>
    <row r="31" spans="2:12" hidden="1" outlineLevel="1">
      <c r="B31" s="116">
        <v>25</v>
      </c>
      <c r="C31" s="117" t="s">
        <v>538</v>
      </c>
      <c r="D31" s="120">
        <v>596</v>
      </c>
      <c r="E31" s="120">
        <v>2391</v>
      </c>
      <c r="F31" s="120">
        <v>1575</v>
      </c>
      <c r="G31" s="120">
        <v>2178</v>
      </c>
      <c r="H31" s="120">
        <v>557</v>
      </c>
      <c r="I31" s="120">
        <v>44</v>
      </c>
      <c r="J31" s="120">
        <v>21</v>
      </c>
      <c r="K31" s="120">
        <v>36</v>
      </c>
      <c r="L31" s="120">
        <v>688</v>
      </c>
    </row>
    <row r="32" spans="2:12" hidden="1" outlineLevel="1">
      <c r="B32" s="116">
        <v>26</v>
      </c>
      <c r="C32" s="117" t="s">
        <v>539</v>
      </c>
      <c r="D32" s="120">
        <v>37</v>
      </c>
      <c r="E32" s="120">
        <v>42</v>
      </c>
      <c r="F32" s="120">
        <v>55</v>
      </c>
      <c r="G32" s="120">
        <v>56</v>
      </c>
      <c r="H32" s="120">
        <v>11</v>
      </c>
      <c r="I32" s="120">
        <v>1</v>
      </c>
      <c r="J32" s="120">
        <v>2</v>
      </c>
      <c r="K32" s="120">
        <v>9</v>
      </c>
      <c r="L32" s="120">
        <v>10</v>
      </c>
    </row>
    <row r="33" spans="2:12" hidden="1" outlineLevel="1">
      <c r="B33" s="116">
        <v>27</v>
      </c>
      <c r="C33" s="117" t="s">
        <v>540</v>
      </c>
      <c r="D33" s="120">
        <v>62</v>
      </c>
      <c r="E33" s="120">
        <v>148</v>
      </c>
      <c r="F33" s="120">
        <v>128</v>
      </c>
      <c r="G33" s="120">
        <v>131</v>
      </c>
      <c r="H33" s="120">
        <v>27</v>
      </c>
      <c r="I33" s="120">
        <v>10</v>
      </c>
      <c r="J33" s="120">
        <v>4</v>
      </c>
      <c r="K33" s="120">
        <v>0</v>
      </c>
      <c r="L33" s="120">
        <v>42</v>
      </c>
    </row>
    <row r="34" spans="2:12" hidden="1" outlineLevel="1">
      <c r="B34" s="116">
        <v>28</v>
      </c>
      <c r="C34" s="117" t="s">
        <v>541</v>
      </c>
      <c r="D34" s="120">
        <v>93</v>
      </c>
      <c r="E34" s="120">
        <v>381</v>
      </c>
      <c r="F34" s="120">
        <v>309</v>
      </c>
      <c r="G34" s="120">
        <v>346</v>
      </c>
      <c r="H34" s="120">
        <v>73</v>
      </c>
      <c r="I34" s="120">
        <v>6</v>
      </c>
      <c r="J34" s="120">
        <v>4</v>
      </c>
      <c r="K34" s="120">
        <v>2</v>
      </c>
      <c r="L34" s="120">
        <v>99</v>
      </c>
    </row>
    <row r="35" spans="2:12" hidden="1" outlineLevel="1">
      <c r="B35" s="116">
        <v>29</v>
      </c>
      <c r="C35" s="117" t="s">
        <v>542</v>
      </c>
      <c r="D35" s="120">
        <v>99</v>
      </c>
      <c r="E35" s="120">
        <v>159</v>
      </c>
      <c r="F35" s="120">
        <v>117</v>
      </c>
      <c r="G35" s="120">
        <v>129</v>
      </c>
      <c r="H35" s="120">
        <v>41</v>
      </c>
      <c r="I35" s="120">
        <v>7</v>
      </c>
      <c r="J35" s="120">
        <v>3</v>
      </c>
      <c r="K35" s="120">
        <v>7</v>
      </c>
      <c r="L35" s="120">
        <v>35</v>
      </c>
    </row>
    <row r="36" spans="2:12" hidden="1" outlineLevel="1">
      <c r="B36" s="116">
        <v>30</v>
      </c>
      <c r="C36" s="117" t="s">
        <v>543</v>
      </c>
      <c r="D36" s="120">
        <v>20</v>
      </c>
      <c r="E36" s="120">
        <v>67</v>
      </c>
      <c r="F36" s="120">
        <v>44</v>
      </c>
      <c r="G36" s="120">
        <v>58</v>
      </c>
      <c r="H36" s="120">
        <v>20</v>
      </c>
      <c r="I36" s="120">
        <v>2</v>
      </c>
      <c r="J36" s="120">
        <v>0</v>
      </c>
      <c r="K36" s="120">
        <v>1</v>
      </c>
      <c r="L36" s="120">
        <v>19</v>
      </c>
    </row>
    <row r="37" spans="2:12" hidden="1" outlineLevel="1">
      <c r="B37" s="116">
        <v>31</v>
      </c>
      <c r="C37" s="117" t="s">
        <v>544</v>
      </c>
      <c r="D37" s="120">
        <v>268</v>
      </c>
      <c r="E37" s="120">
        <v>869</v>
      </c>
      <c r="F37" s="120">
        <v>464</v>
      </c>
      <c r="G37" s="120">
        <v>777</v>
      </c>
      <c r="H37" s="120">
        <v>144</v>
      </c>
      <c r="I37" s="120">
        <v>8</v>
      </c>
      <c r="J37" s="120">
        <v>17</v>
      </c>
      <c r="K37" s="120">
        <v>23</v>
      </c>
      <c r="L37" s="120">
        <v>194</v>
      </c>
    </row>
    <row r="38" spans="2:12" hidden="1" outlineLevel="1">
      <c r="B38" s="116">
        <v>32</v>
      </c>
      <c r="C38" s="117" t="s">
        <v>545</v>
      </c>
      <c r="D38" s="120">
        <v>113</v>
      </c>
      <c r="E38" s="120">
        <v>201</v>
      </c>
      <c r="F38" s="120">
        <v>220</v>
      </c>
      <c r="G38" s="120">
        <v>341</v>
      </c>
      <c r="H38" s="120">
        <v>30</v>
      </c>
      <c r="I38" s="120">
        <v>2</v>
      </c>
      <c r="J38" s="120">
        <v>9</v>
      </c>
      <c r="K38" s="120">
        <v>6</v>
      </c>
      <c r="L38" s="120">
        <v>121</v>
      </c>
    </row>
    <row r="39" spans="2:12" hidden="1" outlineLevel="1">
      <c r="B39" s="116">
        <v>33</v>
      </c>
      <c r="C39" s="117" t="s">
        <v>546</v>
      </c>
      <c r="D39" s="120">
        <v>109</v>
      </c>
      <c r="E39" s="120">
        <v>527</v>
      </c>
      <c r="F39" s="120">
        <v>399</v>
      </c>
      <c r="G39" s="120">
        <v>559</v>
      </c>
      <c r="H39" s="120">
        <v>125</v>
      </c>
      <c r="I39" s="120">
        <v>13</v>
      </c>
      <c r="J39" s="120">
        <v>9</v>
      </c>
      <c r="K39" s="120">
        <v>12</v>
      </c>
      <c r="L39" s="120">
        <v>152</v>
      </c>
    </row>
    <row r="40" spans="2:12" ht="16.5" customHeight="1" collapsed="1">
      <c r="B40" s="7" t="s">
        <v>2</v>
      </c>
      <c r="C40" s="8" t="s">
        <v>28</v>
      </c>
      <c r="D40" s="38">
        <v>37</v>
      </c>
      <c r="E40" s="38">
        <v>94</v>
      </c>
      <c r="F40" s="38">
        <v>192</v>
      </c>
      <c r="G40" s="38">
        <v>120</v>
      </c>
      <c r="H40" s="38">
        <v>9</v>
      </c>
      <c r="I40" s="38">
        <v>2</v>
      </c>
      <c r="J40" s="38">
        <v>4</v>
      </c>
      <c r="K40" s="38">
        <v>1</v>
      </c>
      <c r="L40" s="38">
        <v>17</v>
      </c>
    </row>
    <row r="41" spans="2:12" ht="16.5" customHeight="1">
      <c r="B41" s="7" t="s">
        <v>3</v>
      </c>
      <c r="C41" s="8" t="s">
        <v>27</v>
      </c>
      <c r="D41" s="38">
        <v>184</v>
      </c>
      <c r="E41" s="38">
        <v>655</v>
      </c>
      <c r="F41" s="38">
        <v>580</v>
      </c>
      <c r="G41" s="38">
        <v>603</v>
      </c>
      <c r="H41" s="38">
        <v>224</v>
      </c>
      <c r="I41" s="38">
        <v>13</v>
      </c>
      <c r="J41" s="38">
        <v>16</v>
      </c>
      <c r="K41" s="38">
        <v>15</v>
      </c>
      <c r="L41" s="38">
        <v>148</v>
      </c>
    </row>
    <row r="42" spans="2:12" ht="16.5" customHeight="1">
      <c r="B42" s="7" t="s">
        <v>4</v>
      </c>
      <c r="C42" s="8" t="s">
        <v>23</v>
      </c>
      <c r="D42" s="38">
        <v>1519</v>
      </c>
      <c r="E42" s="38">
        <v>7952</v>
      </c>
      <c r="F42" s="38">
        <v>3525</v>
      </c>
      <c r="G42" s="38">
        <v>7123</v>
      </c>
      <c r="H42" s="38">
        <v>2701</v>
      </c>
      <c r="I42" s="38">
        <v>301</v>
      </c>
      <c r="J42" s="38">
        <v>57</v>
      </c>
      <c r="K42" s="38">
        <v>296</v>
      </c>
      <c r="L42" s="38">
        <v>2302</v>
      </c>
    </row>
    <row r="43" spans="2:12" ht="16.5" customHeight="1">
      <c r="B43" s="7" t="s">
        <v>5</v>
      </c>
      <c r="C43" s="9" t="s">
        <v>162</v>
      </c>
      <c r="D43" s="38">
        <v>5716</v>
      </c>
      <c r="E43" s="38">
        <v>25404</v>
      </c>
      <c r="F43" s="38">
        <v>19231</v>
      </c>
      <c r="G43" s="38">
        <v>24877</v>
      </c>
      <c r="H43" s="38">
        <v>3597</v>
      </c>
      <c r="I43" s="38">
        <v>430</v>
      </c>
      <c r="J43" s="38">
        <v>348</v>
      </c>
      <c r="K43" s="38">
        <v>434</v>
      </c>
      <c r="L43" s="38">
        <v>7541</v>
      </c>
    </row>
    <row r="44" spans="2:12" ht="16.5" customHeight="1">
      <c r="B44" s="7" t="s">
        <v>6</v>
      </c>
      <c r="C44" s="9" t="s">
        <v>24</v>
      </c>
      <c r="D44" s="38">
        <v>831</v>
      </c>
      <c r="E44" s="38">
        <v>1793</v>
      </c>
      <c r="F44" s="38">
        <v>1923</v>
      </c>
      <c r="G44" s="38">
        <v>2396</v>
      </c>
      <c r="H44" s="38">
        <v>400</v>
      </c>
      <c r="I44" s="38">
        <v>78</v>
      </c>
      <c r="J44" s="38">
        <v>107</v>
      </c>
      <c r="K44" s="38">
        <v>51</v>
      </c>
      <c r="L44" s="38">
        <v>817</v>
      </c>
    </row>
    <row r="45" spans="2:12" ht="16.5" customHeight="1">
      <c r="B45" s="7" t="s">
        <v>7</v>
      </c>
      <c r="C45" s="9" t="s">
        <v>31</v>
      </c>
      <c r="D45" s="38">
        <v>2547</v>
      </c>
      <c r="E45" s="38">
        <v>10429</v>
      </c>
      <c r="F45" s="38">
        <v>3901</v>
      </c>
      <c r="G45" s="38">
        <v>10698</v>
      </c>
      <c r="H45" s="38">
        <v>1394</v>
      </c>
      <c r="I45" s="38">
        <v>129</v>
      </c>
      <c r="J45" s="38">
        <v>86</v>
      </c>
      <c r="K45" s="38">
        <v>147</v>
      </c>
      <c r="L45" s="38">
        <v>3916</v>
      </c>
    </row>
    <row r="46" spans="2:12" ht="16.5" customHeight="1">
      <c r="B46" s="7" t="s">
        <v>8</v>
      </c>
      <c r="C46" s="9" t="s">
        <v>456</v>
      </c>
      <c r="D46" s="38">
        <v>496</v>
      </c>
      <c r="E46" s="38">
        <v>528</v>
      </c>
      <c r="F46" s="38">
        <v>1818</v>
      </c>
      <c r="G46" s="38">
        <v>1460</v>
      </c>
      <c r="H46" s="38">
        <v>53</v>
      </c>
      <c r="I46" s="38">
        <v>17</v>
      </c>
      <c r="J46" s="38">
        <v>119</v>
      </c>
      <c r="K46" s="38">
        <v>41</v>
      </c>
      <c r="L46" s="38">
        <v>464</v>
      </c>
    </row>
    <row r="47" spans="2:12" ht="16.5" customHeight="1">
      <c r="B47" s="7" t="s">
        <v>9</v>
      </c>
      <c r="C47" s="9" t="s">
        <v>29</v>
      </c>
      <c r="D47" s="38">
        <v>367</v>
      </c>
      <c r="E47" s="38">
        <v>280</v>
      </c>
      <c r="F47" s="38">
        <v>2086</v>
      </c>
      <c r="G47" s="38">
        <v>1657</v>
      </c>
      <c r="H47" s="38">
        <v>31</v>
      </c>
      <c r="I47" s="38">
        <v>103</v>
      </c>
      <c r="J47" s="38">
        <v>150</v>
      </c>
      <c r="K47" s="38">
        <v>44</v>
      </c>
      <c r="L47" s="38">
        <v>515</v>
      </c>
    </row>
    <row r="48" spans="2:12" ht="16.5" customHeight="1">
      <c r="B48" s="7" t="s">
        <v>10</v>
      </c>
      <c r="C48" s="9" t="s">
        <v>30</v>
      </c>
      <c r="D48" s="38">
        <v>443</v>
      </c>
      <c r="E48" s="38">
        <v>638</v>
      </c>
      <c r="F48" s="38">
        <v>1636</v>
      </c>
      <c r="G48" s="38">
        <v>1660</v>
      </c>
      <c r="H48" s="38">
        <v>151</v>
      </c>
      <c r="I48" s="38">
        <v>13</v>
      </c>
      <c r="J48" s="38">
        <v>47</v>
      </c>
      <c r="K48" s="38">
        <v>33</v>
      </c>
      <c r="L48" s="38">
        <v>539</v>
      </c>
    </row>
    <row r="49" spans="2:12" ht="16.5" customHeight="1">
      <c r="B49" s="7" t="s">
        <v>11</v>
      </c>
      <c r="C49" s="9" t="s">
        <v>32</v>
      </c>
      <c r="D49" s="38">
        <v>1583</v>
      </c>
      <c r="E49" s="38">
        <v>1910</v>
      </c>
      <c r="F49" s="38">
        <v>6349</v>
      </c>
      <c r="G49" s="38">
        <v>5565</v>
      </c>
      <c r="H49" s="38">
        <v>346</v>
      </c>
      <c r="I49" s="38">
        <v>54</v>
      </c>
      <c r="J49" s="38">
        <v>165</v>
      </c>
      <c r="K49" s="38">
        <v>91</v>
      </c>
      <c r="L49" s="38">
        <v>1647</v>
      </c>
    </row>
    <row r="50" spans="2:12" ht="16.5" customHeight="1">
      <c r="B50" s="7" t="s">
        <v>12</v>
      </c>
      <c r="C50" s="9" t="s">
        <v>457</v>
      </c>
      <c r="D50" s="38">
        <v>638</v>
      </c>
      <c r="E50" s="38">
        <v>1408</v>
      </c>
      <c r="F50" s="38">
        <v>1914</v>
      </c>
      <c r="G50" s="38">
        <v>2242</v>
      </c>
      <c r="H50" s="38">
        <v>308</v>
      </c>
      <c r="I50" s="38">
        <v>53</v>
      </c>
      <c r="J50" s="38">
        <v>73</v>
      </c>
      <c r="K50" s="38">
        <v>76</v>
      </c>
      <c r="L50" s="38">
        <v>666</v>
      </c>
    </row>
    <row r="51" spans="2:12" ht="16.5" customHeight="1">
      <c r="B51" s="7" t="s">
        <v>13</v>
      </c>
      <c r="C51" s="9" t="s">
        <v>33</v>
      </c>
      <c r="D51" s="38">
        <v>52</v>
      </c>
      <c r="E51" s="38">
        <v>232</v>
      </c>
      <c r="F51" s="38">
        <v>230</v>
      </c>
      <c r="G51" s="38">
        <v>242</v>
      </c>
      <c r="H51" s="38">
        <v>86</v>
      </c>
      <c r="I51" s="38">
        <v>9</v>
      </c>
      <c r="J51" s="38">
        <v>6</v>
      </c>
      <c r="K51" s="38">
        <v>4</v>
      </c>
      <c r="L51" s="38">
        <v>111</v>
      </c>
    </row>
    <row r="52" spans="2:12" ht="16.5" customHeight="1">
      <c r="B52" s="7" t="s">
        <v>14</v>
      </c>
      <c r="C52" s="9" t="s">
        <v>25</v>
      </c>
      <c r="D52" s="38">
        <v>358</v>
      </c>
      <c r="E52" s="38">
        <v>658</v>
      </c>
      <c r="F52" s="38">
        <v>1351</v>
      </c>
      <c r="G52" s="38">
        <v>1444</v>
      </c>
      <c r="H52" s="38">
        <v>96</v>
      </c>
      <c r="I52" s="38">
        <v>8</v>
      </c>
      <c r="J52" s="38">
        <v>45</v>
      </c>
      <c r="K52" s="38">
        <v>29</v>
      </c>
      <c r="L52" s="38">
        <v>479</v>
      </c>
    </row>
    <row r="53" spans="2:12" ht="16.5" customHeight="1">
      <c r="B53" s="7" t="s">
        <v>15</v>
      </c>
      <c r="C53" s="9" t="s">
        <v>34</v>
      </c>
      <c r="D53" s="38">
        <v>1551</v>
      </c>
      <c r="E53" s="38">
        <v>3682</v>
      </c>
      <c r="F53" s="38">
        <v>5052</v>
      </c>
      <c r="G53" s="38">
        <v>6498</v>
      </c>
      <c r="H53" s="38">
        <v>1127</v>
      </c>
      <c r="I53" s="38">
        <v>91</v>
      </c>
      <c r="J53" s="38">
        <v>202</v>
      </c>
      <c r="K53" s="38">
        <v>109</v>
      </c>
      <c r="L53" s="38">
        <v>2164</v>
      </c>
    </row>
    <row r="54" spans="2:12" ht="16.5" customHeight="1">
      <c r="B54" s="7" t="s">
        <v>16</v>
      </c>
      <c r="C54" s="9" t="s">
        <v>35</v>
      </c>
      <c r="D54" s="38">
        <v>211</v>
      </c>
      <c r="E54" s="38">
        <v>671</v>
      </c>
      <c r="F54" s="38">
        <v>738</v>
      </c>
      <c r="G54" s="38">
        <v>1046</v>
      </c>
      <c r="H54" s="38">
        <v>182</v>
      </c>
      <c r="I54" s="38">
        <v>11</v>
      </c>
      <c r="J54" s="38">
        <v>24</v>
      </c>
      <c r="K54" s="38">
        <v>20</v>
      </c>
      <c r="L54" s="38">
        <v>271</v>
      </c>
    </row>
    <row r="55" spans="2:12" ht="16.5" customHeight="1">
      <c r="B55" s="7" t="s">
        <v>17</v>
      </c>
      <c r="C55" s="9" t="s">
        <v>36</v>
      </c>
      <c r="D55" s="38">
        <v>1529</v>
      </c>
      <c r="E55" s="38">
        <v>1764</v>
      </c>
      <c r="F55" s="38">
        <v>1962</v>
      </c>
      <c r="G55" s="38">
        <v>3739</v>
      </c>
      <c r="H55" s="38">
        <v>439</v>
      </c>
      <c r="I55" s="38">
        <v>22</v>
      </c>
      <c r="J55" s="38">
        <v>75</v>
      </c>
      <c r="K55" s="38">
        <v>46</v>
      </c>
      <c r="L55" s="38">
        <v>1191</v>
      </c>
    </row>
    <row r="56" spans="2:12" ht="16.5" customHeight="1">
      <c r="B56" s="7" t="s">
        <v>18</v>
      </c>
      <c r="C56" s="9" t="s">
        <v>161</v>
      </c>
      <c r="D56" s="38">
        <v>2</v>
      </c>
      <c r="E56" s="38">
        <v>6</v>
      </c>
      <c r="F56" s="38">
        <v>10</v>
      </c>
      <c r="G56" s="38">
        <v>9</v>
      </c>
      <c r="H56" s="38">
        <v>0</v>
      </c>
      <c r="I56" s="38">
        <v>0</v>
      </c>
      <c r="J56" s="38">
        <v>0</v>
      </c>
      <c r="K56" s="38">
        <v>0</v>
      </c>
      <c r="L56" s="38">
        <v>0</v>
      </c>
    </row>
    <row r="57" spans="2:12" ht="3.75" customHeight="1">
      <c r="B57" s="12"/>
      <c r="C57" s="13"/>
      <c r="D57" s="19"/>
      <c r="E57" s="19"/>
      <c r="F57" s="19"/>
      <c r="G57" s="19"/>
      <c r="H57" s="19"/>
      <c r="I57" s="19"/>
      <c r="J57" s="19"/>
      <c r="K57" s="19"/>
      <c r="L57" s="19"/>
    </row>
    <row r="58" spans="2:12" ht="5.25" customHeight="1">
      <c r="C58" s="1"/>
    </row>
  </sheetData>
  <mergeCells count="5">
    <mergeCell ref="B3:L3"/>
    <mergeCell ref="B5:L5"/>
    <mergeCell ref="B6:L6"/>
    <mergeCell ref="B8:C10"/>
    <mergeCell ref="D8:L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7" orientation="landscape" r:id="rId1"/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>
    <tabColor rgb="FFD3D3F5"/>
    <pageSetUpPr fitToPage="1"/>
  </sheetPr>
  <dimension ref="B2:K31"/>
  <sheetViews>
    <sheetView showGridLines="0" zoomScaleNormal="100" workbookViewId="0"/>
  </sheetViews>
  <sheetFormatPr defaultColWidth="9.140625" defaultRowHeight="14.25"/>
  <cols>
    <col min="1" max="1" width="9.140625" style="15"/>
    <col min="2" max="2" width="20" style="15" customWidth="1"/>
    <col min="3" max="3" width="8.28515625" style="15" customWidth="1"/>
    <col min="4" max="4" width="7.7109375" style="15" customWidth="1"/>
    <col min="5" max="5" width="8.5703125" style="15" customWidth="1"/>
    <col min="6" max="6" width="7.140625" style="15" customWidth="1"/>
    <col min="7" max="7" width="7.28515625" style="15" customWidth="1"/>
    <col min="8" max="8" width="7.85546875" style="15" customWidth="1"/>
    <col min="9" max="9" width="7.7109375" style="15" customWidth="1"/>
    <col min="10" max="10" width="8.28515625" style="15" customWidth="1"/>
    <col min="11" max="11" width="7.5703125" style="15" customWidth="1"/>
    <col min="12" max="16384" width="9.140625" style="15"/>
  </cols>
  <sheetData>
    <row r="2" spans="2:11" ht="15">
      <c r="B2" s="14"/>
      <c r="C2" s="14"/>
      <c r="D2" s="14"/>
      <c r="K2" s="14" t="s">
        <v>206</v>
      </c>
    </row>
    <row r="3" spans="2:11" ht="42" customHeight="1">
      <c r="B3" s="145" t="s">
        <v>221</v>
      </c>
      <c r="C3" s="145"/>
      <c r="D3" s="145"/>
      <c r="E3" s="145"/>
      <c r="F3" s="145"/>
      <c r="G3" s="145"/>
      <c r="H3" s="145"/>
      <c r="I3" s="145"/>
      <c r="J3" s="145"/>
      <c r="K3" s="145"/>
    </row>
    <row r="4" spans="2:11" ht="3.75" customHeight="1"/>
    <row r="5" spans="2:11">
      <c r="B5" s="147">
        <v>2023</v>
      </c>
      <c r="C5" s="147"/>
      <c r="D5" s="147"/>
      <c r="E5" s="147"/>
      <c r="F5" s="147"/>
      <c r="G5" s="147"/>
      <c r="H5" s="147"/>
      <c r="I5" s="147"/>
      <c r="J5" s="147"/>
      <c r="K5" s="147"/>
    </row>
    <row r="6" spans="2:11" ht="15" customHeight="1">
      <c r="B6" s="146" t="s">
        <v>40</v>
      </c>
      <c r="C6" s="146"/>
      <c r="D6" s="146"/>
      <c r="E6" s="146"/>
      <c r="F6" s="146"/>
      <c r="G6" s="146"/>
      <c r="H6" s="146"/>
      <c r="I6" s="146"/>
      <c r="J6" s="146"/>
      <c r="K6" s="146"/>
    </row>
    <row r="7" spans="2:11" ht="3" customHeight="1"/>
    <row r="8" spans="2:11" ht="21.75" customHeight="1">
      <c r="B8" s="157" t="s">
        <v>42</v>
      </c>
      <c r="C8" s="162" t="s">
        <v>178</v>
      </c>
      <c r="D8" s="159"/>
      <c r="E8" s="159"/>
      <c r="F8" s="159"/>
      <c r="G8" s="159"/>
      <c r="H8" s="159"/>
      <c r="I8" s="159"/>
      <c r="J8" s="159"/>
      <c r="K8" s="163"/>
    </row>
    <row r="9" spans="2:11" ht="3.75" customHeight="1">
      <c r="B9" s="157"/>
      <c r="C9" s="94"/>
      <c r="D9" s="25"/>
      <c r="E9" s="25"/>
      <c r="F9" s="25"/>
      <c r="G9" s="25"/>
      <c r="H9" s="25"/>
      <c r="I9" s="25"/>
      <c r="J9" s="25"/>
      <c r="K9" s="95"/>
    </row>
    <row r="10" spans="2:11" s="16" customFormat="1" ht="88.5" customHeight="1">
      <c r="B10" s="157"/>
      <c r="C10" s="98" t="s">
        <v>213</v>
      </c>
      <c r="D10" s="27" t="s">
        <v>214</v>
      </c>
      <c r="E10" s="98" t="s">
        <v>219</v>
      </c>
      <c r="F10" s="27" t="s">
        <v>212</v>
      </c>
      <c r="G10" s="98" t="s">
        <v>215</v>
      </c>
      <c r="H10" s="27" t="s">
        <v>216</v>
      </c>
      <c r="I10" s="98" t="s">
        <v>217</v>
      </c>
      <c r="J10" s="98" t="s">
        <v>218</v>
      </c>
      <c r="K10" s="27" t="s">
        <v>187</v>
      </c>
    </row>
    <row r="11" spans="2:11" ht="3.75" customHeight="1">
      <c r="B11" s="17"/>
      <c r="C11" s="17"/>
      <c r="D11" s="17"/>
      <c r="E11" s="17"/>
      <c r="F11" s="17"/>
      <c r="G11" s="17"/>
      <c r="H11" s="17"/>
      <c r="I11" s="17"/>
      <c r="J11" s="17"/>
      <c r="K11" s="17"/>
    </row>
    <row r="12" spans="2:11" ht="22.5" customHeight="1">
      <c r="B12" s="5" t="s">
        <v>19</v>
      </c>
      <c r="C12" s="6">
        <v>22883</v>
      </c>
      <c r="D12" s="6">
        <v>73250</v>
      </c>
      <c r="E12" s="6">
        <v>60813</v>
      </c>
      <c r="F12" s="6">
        <v>85830</v>
      </c>
      <c r="G12" s="6">
        <v>14632</v>
      </c>
      <c r="H12" s="6">
        <v>1577</v>
      </c>
      <c r="I12" s="6">
        <v>1726</v>
      </c>
      <c r="J12" s="6">
        <v>1743</v>
      </c>
      <c r="K12" s="6">
        <v>26990</v>
      </c>
    </row>
    <row r="13" spans="2:11" ht="22.5" customHeight="1">
      <c r="B13" s="11" t="s">
        <v>43</v>
      </c>
      <c r="C13" s="18">
        <v>2387</v>
      </c>
      <c r="D13" s="18">
        <v>6402</v>
      </c>
      <c r="E13" s="18">
        <v>5451</v>
      </c>
      <c r="F13" s="18">
        <v>8215</v>
      </c>
      <c r="G13" s="18">
        <v>1196</v>
      </c>
      <c r="H13" s="18">
        <v>180</v>
      </c>
      <c r="I13" s="18">
        <v>146</v>
      </c>
      <c r="J13" s="18">
        <v>141</v>
      </c>
      <c r="K13" s="18">
        <v>2867</v>
      </c>
    </row>
    <row r="14" spans="2:11" ht="22.5" customHeight="1">
      <c r="B14" s="11" t="s">
        <v>44</v>
      </c>
      <c r="C14" s="18">
        <v>262</v>
      </c>
      <c r="D14" s="18">
        <v>1453</v>
      </c>
      <c r="E14" s="18">
        <v>848</v>
      </c>
      <c r="F14" s="18">
        <v>1469</v>
      </c>
      <c r="G14" s="18">
        <v>534</v>
      </c>
      <c r="H14" s="18">
        <v>64</v>
      </c>
      <c r="I14" s="18">
        <v>63</v>
      </c>
      <c r="J14" s="18">
        <v>134</v>
      </c>
      <c r="K14" s="18">
        <v>265</v>
      </c>
    </row>
    <row r="15" spans="2:11" ht="22.5" customHeight="1">
      <c r="B15" s="11" t="s">
        <v>46</v>
      </c>
      <c r="C15" s="18">
        <v>1900</v>
      </c>
      <c r="D15" s="18">
        <v>6692</v>
      </c>
      <c r="E15" s="18">
        <v>4229</v>
      </c>
      <c r="F15" s="18">
        <v>7308</v>
      </c>
      <c r="G15" s="18">
        <v>1027</v>
      </c>
      <c r="H15" s="18">
        <v>50</v>
      </c>
      <c r="I15" s="18">
        <v>153</v>
      </c>
      <c r="J15" s="18">
        <v>89</v>
      </c>
      <c r="K15" s="18">
        <v>2139</v>
      </c>
    </row>
    <row r="16" spans="2:11" ht="22.5" customHeight="1">
      <c r="B16" s="11" t="s">
        <v>45</v>
      </c>
      <c r="C16" s="18">
        <v>335</v>
      </c>
      <c r="D16" s="18">
        <v>1371</v>
      </c>
      <c r="E16" s="18">
        <v>725</v>
      </c>
      <c r="F16" s="18">
        <v>1440</v>
      </c>
      <c r="G16" s="18">
        <v>204</v>
      </c>
      <c r="H16" s="18">
        <v>15</v>
      </c>
      <c r="I16" s="18">
        <v>20</v>
      </c>
      <c r="J16" s="18">
        <v>39</v>
      </c>
      <c r="K16" s="18">
        <v>232</v>
      </c>
    </row>
    <row r="17" spans="2:11" ht="22.5" customHeight="1">
      <c r="B17" s="11" t="s">
        <v>47</v>
      </c>
      <c r="C17" s="18">
        <v>212</v>
      </c>
      <c r="D17" s="18">
        <v>897</v>
      </c>
      <c r="E17" s="18">
        <v>638</v>
      </c>
      <c r="F17" s="18">
        <v>1028</v>
      </c>
      <c r="G17" s="18">
        <v>216</v>
      </c>
      <c r="H17" s="18">
        <v>14</v>
      </c>
      <c r="I17" s="18">
        <v>13</v>
      </c>
      <c r="J17" s="18">
        <v>9</v>
      </c>
      <c r="K17" s="18">
        <v>358</v>
      </c>
    </row>
    <row r="18" spans="2:11" ht="22.5" customHeight="1">
      <c r="B18" s="11" t="s">
        <v>48</v>
      </c>
      <c r="C18" s="18">
        <v>929</v>
      </c>
      <c r="D18" s="18">
        <v>3243</v>
      </c>
      <c r="E18" s="18">
        <v>2728</v>
      </c>
      <c r="F18" s="18">
        <v>3896</v>
      </c>
      <c r="G18" s="18">
        <v>701</v>
      </c>
      <c r="H18" s="18">
        <v>25</v>
      </c>
      <c r="I18" s="18">
        <v>67</v>
      </c>
      <c r="J18" s="18">
        <v>30</v>
      </c>
      <c r="K18" s="18">
        <v>908</v>
      </c>
    </row>
    <row r="19" spans="2:11" ht="22.5" customHeight="1">
      <c r="B19" s="11" t="s">
        <v>49</v>
      </c>
      <c r="C19" s="18">
        <v>216</v>
      </c>
      <c r="D19" s="18">
        <v>949</v>
      </c>
      <c r="E19" s="18">
        <v>575</v>
      </c>
      <c r="F19" s="18">
        <v>1058</v>
      </c>
      <c r="G19" s="18">
        <v>184</v>
      </c>
      <c r="H19" s="18">
        <v>43</v>
      </c>
      <c r="I19" s="18">
        <v>20</v>
      </c>
      <c r="J19" s="18">
        <v>53</v>
      </c>
      <c r="K19" s="18">
        <v>354</v>
      </c>
    </row>
    <row r="20" spans="2:11" ht="22.5" customHeight="1">
      <c r="B20" s="11" t="s">
        <v>50</v>
      </c>
      <c r="C20" s="18">
        <v>1619</v>
      </c>
      <c r="D20" s="18">
        <v>5097</v>
      </c>
      <c r="E20" s="18">
        <v>4127</v>
      </c>
      <c r="F20" s="18">
        <v>5990</v>
      </c>
      <c r="G20" s="18">
        <v>949</v>
      </c>
      <c r="H20" s="18">
        <v>104</v>
      </c>
      <c r="I20" s="18">
        <v>98</v>
      </c>
      <c r="J20" s="18">
        <v>195</v>
      </c>
      <c r="K20" s="18">
        <v>1370</v>
      </c>
    </row>
    <row r="21" spans="2:11" ht="22.5" customHeight="1">
      <c r="B21" s="11" t="s">
        <v>51</v>
      </c>
      <c r="C21" s="18">
        <v>255</v>
      </c>
      <c r="D21" s="18">
        <v>974</v>
      </c>
      <c r="E21" s="18">
        <v>529</v>
      </c>
      <c r="F21" s="18">
        <v>1403</v>
      </c>
      <c r="G21" s="18">
        <v>91</v>
      </c>
      <c r="H21" s="18">
        <v>37</v>
      </c>
      <c r="I21" s="18">
        <v>14</v>
      </c>
      <c r="J21" s="18">
        <v>25</v>
      </c>
      <c r="K21" s="18">
        <v>358</v>
      </c>
    </row>
    <row r="22" spans="2:11" ht="22.5" customHeight="1">
      <c r="B22" s="11" t="s">
        <v>52</v>
      </c>
      <c r="C22" s="18">
        <v>1034</v>
      </c>
      <c r="D22" s="18">
        <v>5148</v>
      </c>
      <c r="E22" s="18">
        <v>4258</v>
      </c>
      <c r="F22" s="18">
        <v>5965</v>
      </c>
      <c r="G22" s="18">
        <v>1132</v>
      </c>
      <c r="H22" s="18">
        <v>57</v>
      </c>
      <c r="I22" s="18">
        <v>103</v>
      </c>
      <c r="J22" s="18">
        <v>155</v>
      </c>
      <c r="K22" s="18">
        <v>1500</v>
      </c>
    </row>
    <row r="23" spans="2:11" ht="22.5" customHeight="1">
      <c r="B23" s="11" t="s">
        <v>53</v>
      </c>
      <c r="C23" s="18">
        <v>5223</v>
      </c>
      <c r="D23" s="18">
        <v>13067</v>
      </c>
      <c r="E23" s="18">
        <v>14545</v>
      </c>
      <c r="F23" s="18">
        <v>16228</v>
      </c>
      <c r="G23" s="18">
        <v>2942</v>
      </c>
      <c r="H23" s="18">
        <v>416</v>
      </c>
      <c r="I23" s="18">
        <v>411</v>
      </c>
      <c r="J23" s="18">
        <v>292</v>
      </c>
      <c r="K23" s="18">
        <v>5727</v>
      </c>
    </row>
    <row r="24" spans="2:11" ht="22.5" customHeight="1">
      <c r="B24" s="11" t="s">
        <v>54</v>
      </c>
      <c r="C24" s="18">
        <v>62</v>
      </c>
      <c r="D24" s="18">
        <v>584</v>
      </c>
      <c r="E24" s="18">
        <v>372</v>
      </c>
      <c r="F24" s="18">
        <v>574</v>
      </c>
      <c r="G24" s="18">
        <v>120</v>
      </c>
      <c r="H24" s="18">
        <v>8</v>
      </c>
      <c r="I24" s="18">
        <v>4</v>
      </c>
      <c r="J24" s="18">
        <v>7</v>
      </c>
      <c r="K24" s="18">
        <v>239</v>
      </c>
    </row>
    <row r="25" spans="2:11" ht="22.5" customHeight="1">
      <c r="B25" s="11" t="s">
        <v>55</v>
      </c>
      <c r="C25" s="18">
        <v>4323</v>
      </c>
      <c r="D25" s="18">
        <v>12067</v>
      </c>
      <c r="E25" s="18">
        <v>10530</v>
      </c>
      <c r="F25" s="18">
        <v>15037</v>
      </c>
      <c r="G25" s="18">
        <v>2089</v>
      </c>
      <c r="H25" s="18">
        <v>179</v>
      </c>
      <c r="I25" s="18">
        <v>324</v>
      </c>
      <c r="J25" s="18">
        <v>280</v>
      </c>
      <c r="K25" s="18">
        <v>3894</v>
      </c>
    </row>
    <row r="26" spans="2:11" ht="22.5" customHeight="1">
      <c r="B26" s="11" t="s">
        <v>56</v>
      </c>
      <c r="C26" s="18">
        <v>849</v>
      </c>
      <c r="D26" s="18">
        <v>3544</v>
      </c>
      <c r="E26" s="18">
        <v>2684</v>
      </c>
      <c r="F26" s="18">
        <v>3103</v>
      </c>
      <c r="G26" s="18">
        <v>806</v>
      </c>
      <c r="H26" s="18">
        <v>58</v>
      </c>
      <c r="I26" s="18">
        <v>40</v>
      </c>
      <c r="J26" s="18">
        <v>20</v>
      </c>
      <c r="K26" s="18">
        <v>1635</v>
      </c>
    </row>
    <row r="27" spans="2:11" ht="22.5" customHeight="1">
      <c r="B27" s="11" t="s">
        <v>57</v>
      </c>
      <c r="C27" s="18">
        <v>1130</v>
      </c>
      <c r="D27" s="18">
        <v>3583</v>
      </c>
      <c r="E27" s="18">
        <v>2968</v>
      </c>
      <c r="F27" s="18">
        <v>3841</v>
      </c>
      <c r="G27" s="18">
        <v>808</v>
      </c>
      <c r="H27" s="18">
        <v>79</v>
      </c>
      <c r="I27" s="18">
        <v>75</v>
      </c>
      <c r="J27" s="18">
        <v>77</v>
      </c>
      <c r="K27" s="18">
        <v>1275</v>
      </c>
    </row>
    <row r="28" spans="2:11" ht="22.5" customHeight="1">
      <c r="B28" s="11" t="s">
        <v>58</v>
      </c>
      <c r="C28" s="18">
        <v>1029</v>
      </c>
      <c r="D28" s="18">
        <v>2874</v>
      </c>
      <c r="E28" s="18">
        <v>1691</v>
      </c>
      <c r="F28" s="18">
        <v>3001</v>
      </c>
      <c r="G28" s="18">
        <v>479</v>
      </c>
      <c r="H28" s="18">
        <v>59</v>
      </c>
      <c r="I28" s="18">
        <v>59</v>
      </c>
      <c r="J28" s="18">
        <v>35</v>
      </c>
      <c r="K28" s="18">
        <v>1605</v>
      </c>
    </row>
    <row r="29" spans="2:11" ht="22.5" customHeight="1">
      <c r="B29" s="11" t="s">
        <v>59</v>
      </c>
      <c r="C29" s="18">
        <v>556</v>
      </c>
      <c r="D29" s="18">
        <v>1597</v>
      </c>
      <c r="E29" s="18">
        <v>1099</v>
      </c>
      <c r="F29" s="18">
        <v>1920</v>
      </c>
      <c r="G29" s="18">
        <v>340</v>
      </c>
      <c r="H29" s="18">
        <v>13</v>
      </c>
      <c r="I29" s="18">
        <v>24</v>
      </c>
      <c r="J29" s="18">
        <v>13</v>
      </c>
      <c r="K29" s="18">
        <v>417</v>
      </c>
    </row>
    <row r="30" spans="2:11" ht="22.5" customHeight="1">
      <c r="B30" s="11" t="s">
        <v>60</v>
      </c>
      <c r="C30" s="18">
        <v>562</v>
      </c>
      <c r="D30" s="18">
        <v>3708</v>
      </c>
      <c r="E30" s="18">
        <v>2816</v>
      </c>
      <c r="F30" s="18">
        <v>4354</v>
      </c>
      <c r="G30" s="18">
        <v>814</v>
      </c>
      <c r="H30" s="18">
        <v>176</v>
      </c>
      <c r="I30" s="18">
        <v>92</v>
      </c>
      <c r="J30" s="18">
        <v>149</v>
      </c>
      <c r="K30" s="18">
        <v>1847</v>
      </c>
    </row>
    <row r="31" spans="2:11" ht="3.75" customHeight="1">
      <c r="B31" s="12"/>
      <c r="C31" s="17"/>
      <c r="D31" s="17"/>
      <c r="E31" s="17"/>
      <c r="F31" s="17"/>
      <c r="G31" s="17"/>
      <c r="H31" s="17"/>
      <c r="I31" s="17"/>
      <c r="J31" s="17"/>
      <c r="K31" s="17"/>
    </row>
  </sheetData>
  <mergeCells count="5">
    <mergeCell ref="B3:K3"/>
    <mergeCell ref="B5:K5"/>
    <mergeCell ref="B6:K6"/>
    <mergeCell ref="B8:B10"/>
    <mergeCell ref="C8:K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6" orientation="portrait" r:id="rId1"/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>
    <tabColor rgb="FFD3D3F5"/>
    <pageSetUpPr fitToPage="1"/>
  </sheetPr>
  <dimension ref="B2:P58"/>
  <sheetViews>
    <sheetView showGridLines="0" zoomScaleNormal="100" workbookViewId="0"/>
  </sheetViews>
  <sheetFormatPr defaultColWidth="9.140625" defaultRowHeight="14.25" outlineLevelRow="1"/>
  <cols>
    <col min="1" max="1" width="8" style="15" customWidth="1"/>
    <col min="2" max="2" width="3.5703125" style="15" customWidth="1"/>
    <col min="3" max="3" width="53.140625" style="15" customWidth="1"/>
    <col min="4" max="4" width="8.140625" style="15" customWidth="1"/>
    <col min="5" max="5" width="7" style="15" customWidth="1"/>
    <col min="6" max="6" width="8.5703125" style="15" customWidth="1"/>
    <col min="7" max="7" width="6.85546875" style="15" customWidth="1"/>
    <col min="8" max="8" width="7.5703125" style="15" customWidth="1"/>
    <col min="9" max="9" width="5.85546875" style="15" bestFit="1" customWidth="1"/>
    <col min="10" max="10" width="6.7109375" style="15" customWidth="1"/>
    <col min="11" max="11" width="7" style="15" customWidth="1"/>
    <col min="12" max="13" width="5.7109375" style="15" customWidth="1"/>
    <col min="14" max="14" width="6.140625" style="15" customWidth="1"/>
    <col min="15" max="15" width="5.140625" style="15" bestFit="1" customWidth="1"/>
    <col min="16" max="16" width="7" style="15" customWidth="1"/>
    <col min="17" max="16384" width="9.140625" style="15"/>
  </cols>
  <sheetData>
    <row r="2" spans="2:16" ht="15">
      <c r="C2" s="14"/>
      <c r="D2" s="14"/>
      <c r="E2" s="14"/>
      <c r="P2" s="14" t="s">
        <v>207</v>
      </c>
    </row>
    <row r="3" spans="2:16" ht="28.5" customHeight="1">
      <c r="B3" s="145" t="s">
        <v>223</v>
      </c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</row>
    <row r="4" spans="2:16" ht="3.75" customHeight="1"/>
    <row r="5" spans="2:16" ht="13.5" customHeight="1">
      <c r="B5" s="147">
        <v>2023</v>
      </c>
      <c r="C5" s="147"/>
      <c r="D5" s="147"/>
      <c r="E5" s="147"/>
      <c r="F5" s="147"/>
      <c r="G5" s="147"/>
      <c r="H5" s="147"/>
      <c r="I5" s="147"/>
      <c r="J5" s="147"/>
      <c r="K5" s="147"/>
      <c r="L5" s="147"/>
      <c r="M5" s="147"/>
      <c r="N5" s="147"/>
      <c r="O5" s="147"/>
      <c r="P5" s="147"/>
    </row>
    <row r="6" spans="2:16" ht="15" customHeight="1">
      <c r="B6" s="146" t="s">
        <v>40</v>
      </c>
      <c r="C6" s="146"/>
      <c r="D6" s="146"/>
      <c r="E6" s="146"/>
      <c r="F6" s="146"/>
      <c r="G6" s="146"/>
      <c r="H6" s="146"/>
      <c r="I6" s="146"/>
      <c r="J6" s="146"/>
      <c r="K6" s="146"/>
      <c r="L6" s="146"/>
      <c r="M6" s="146"/>
      <c r="N6" s="146"/>
      <c r="O6" s="146"/>
      <c r="P6" s="146"/>
    </row>
    <row r="7" spans="2:16" ht="3" customHeight="1"/>
    <row r="8" spans="2:16" ht="27.75" customHeight="1">
      <c r="B8" s="157" t="s">
        <v>38</v>
      </c>
      <c r="C8" s="157"/>
      <c r="D8" s="162" t="s">
        <v>178</v>
      </c>
      <c r="E8" s="159"/>
      <c r="F8" s="159"/>
      <c r="G8" s="159"/>
      <c r="H8" s="159"/>
      <c r="I8" s="159"/>
      <c r="J8" s="159"/>
      <c r="K8" s="159"/>
      <c r="L8" s="159"/>
      <c r="M8" s="159"/>
      <c r="N8" s="159"/>
      <c r="O8" s="159"/>
      <c r="P8" s="163"/>
    </row>
    <row r="9" spans="2:16" ht="3.75" customHeight="1">
      <c r="B9" s="157"/>
      <c r="C9" s="157"/>
      <c r="D9" s="94"/>
      <c r="E9" s="25"/>
      <c r="F9" s="25"/>
      <c r="G9" s="25"/>
      <c r="H9" s="25"/>
      <c r="I9" s="25"/>
      <c r="J9" s="25"/>
      <c r="K9" s="25"/>
      <c r="L9" s="95"/>
      <c r="M9" s="94"/>
      <c r="N9" s="25"/>
      <c r="O9" s="25"/>
      <c r="P9" s="25"/>
    </row>
    <row r="10" spans="2:16" s="16" customFormat="1" ht="99.75" customHeight="1">
      <c r="B10" s="157"/>
      <c r="C10" s="157"/>
      <c r="D10" s="98" t="s">
        <v>224</v>
      </c>
      <c r="E10" s="27" t="s">
        <v>474</v>
      </c>
      <c r="F10" s="98" t="s">
        <v>475</v>
      </c>
      <c r="G10" s="27" t="s">
        <v>225</v>
      </c>
      <c r="H10" s="98" t="s">
        <v>226</v>
      </c>
      <c r="I10" s="27" t="s">
        <v>227</v>
      </c>
      <c r="J10" s="98" t="s">
        <v>228</v>
      </c>
      <c r="K10" s="98" t="s">
        <v>232</v>
      </c>
      <c r="L10" s="27" t="s">
        <v>233</v>
      </c>
      <c r="M10" s="98" t="s">
        <v>229</v>
      </c>
      <c r="N10" s="27" t="s">
        <v>230</v>
      </c>
      <c r="O10" s="98" t="s">
        <v>231</v>
      </c>
      <c r="P10" s="27" t="s">
        <v>187</v>
      </c>
    </row>
    <row r="11" spans="2:16" ht="3.75" customHeight="1"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</row>
    <row r="12" spans="2:16" ht="16.5" customHeight="1">
      <c r="C12" s="5" t="s">
        <v>19</v>
      </c>
      <c r="D12" s="37">
        <v>14461</v>
      </c>
      <c r="E12" s="37">
        <v>8939</v>
      </c>
      <c r="F12" s="37">
        <v>615</v>
      </c>
      <c r="G12" s="37">
        <v>1684</v>
      </c>
      <c r="H12" s="37">
        <v>7064</v>
      </c>
      <c r="I12" s="37">
        <v>4328</v>
      </c>
      <c r="J12" s="37">
        <v>2029</v>
      </c>
      <c r="K12" s="37">
        <v>12759</v>
      </c>
      <c r="L12" s="37">
        <v>6855</v>
      </c>
      <c r="M12" s="37">
        <v>1108</v>
      </c>
      <c r="N12" s="37">
        <v>745</v>
      </c>
      <c r="O12" s="37">
        <v>537</v>
      </c>
      <c r="P12" s="37">
        <v>34748</v>
      </c>
    </row>
    <row r="13" spans="2:16" ht="16.5" customHeight="1">
      <c r="B13" s="7" t="s">
        <v>20</v>
      </c>
      <c r="C13" s="8" t="s">
        <v>26</v>
      </c>
      <c r="D13" s="38">
        <v>358</v>
      </c>
      <c r="E13" s="38">
        <v>177</v>
      </c>
      <c r="F13" s="38">
        <v>7</v>
      </c>
      <c r="G13" s="38">
        <v>36</v>
      </c>
      <c r="H13" s="38">
        <v>61</v>
      </c>
      <c r="I13" s="38">
        <v>24</v>
      </c>
      <c r="J13" s="38">
        <v>56</v>
      </c>
      <c r="K13" s="38">
        <v>107</v>
      </c>
      <c r="L13" s="38">
        <v>76</v>
      </c>
      <c r="M13" s="38">
        <v>7</v>
      </c>
      <c r="N13" s="38">
        <v>4</v>
      </c>
      <c r="O13" s="38">
        <v>4</v>
      </c>
      <c r="P13" s="38">
        <v>910</v>
      </c>
    </row>
    <row r="14" spans="2:16" ht="16.5" customHeight="1">
      <c r="B14" s="7" t="s">
        <v>0</v>
      </c>
      <c r="C14" s="8" t="s">
        <v>21</v>
      </c>
      <c r="D14" s="38">
        <v>36</v>
      </c>
      <c r="E14" s="38">
        <v>28</v>
      </c>
      <c r="F14" s="38">
        <v>0</v>
      </c>
      <c r="G14" s="38">
        <v>1</v>
      </c>
      <c r="H14" s="38">
        <v>12</v>
      </c>
      <c r="I14" s="38">
        <v>4</v>
      </c>
      <c r="J14" s="38">
        <v>6</v>
      </c>
      <c r="K14" s="38">
        <v>8</v>
      </c>
      <c r="L14" s="38">
        <v>3</v>
      </c>
      <c r="M14" s="38">
        <v>0</v>
      </c>
      <c r="N14" s="38">
        <v>0</v>
      </c>
      <c r="O14" s="38">
        <v>0</v>
      </c>
      <c r="P14" s="38">
        <v>85</v>
      </c>
    </row>
    <row r="15" spans="2:16" ht="16.5" customHeight="1">
      <c r="B15" s="7" t="s">
        <v>1</v>
      </c>
      <c r="C15" s="8" t="s">
        <v>22</v>
      </c>
      <c r="D15" s="38">
        <f>+SUM(D16:D39)</f>
        <v>1666</v>
      </c>
      <c r="E15" s="38">
        <f t="shared" ref="E15:P15" si="0">+SUM(E16:E39)</f>
        <v>1482</v>
      </c>
      <c r="F15" s="38">
        <f t="shared" si="0"/>
        <v>65</v>
      </c>
      <c r="G15" s="38">
        <f t="shared" si="0"/>
        <v>305</v>
      </c>
      <c r="H15" s="38">
        <f t="shared" si="0"/>
        <v>917</v>
      </c>
      <c r="I15" s="38">
        <f t="shared" si="0"/>
        <v>687</v>
      </c>
      <c r="J15" s="38">
        <f t="shared" si="0"/>
        <v>177</v>
      </c>
      <c r="K15" s="38">
        <f t="shared" si="0"/>
        <v>640</v>
      </c>
      <c r="L15" s="38">
        <f t="shared" si="0"/>
        <v>314</v>
      </c>
      <c r="M15" s="38">
        <f t="shared" si="0"/>
        <v>49</v>
      </c>
      <c r="N15" s="38">
        <f t="shared" si="0"/>
        <v>24</v>
      </c>
      <c r="O15" s="38">
        <f t="shared" si="0"/>
        <v>45</v>
      </c>
      <c r="P15" s="38">
        <f t="shared" si="0"/>
        <v>3811</v>
      </c>
    </row>
    <row r="16" spans="2:16" hidden="1" outlineLevel="1">
      <c r="B16" s="116">
        <v>10</v>
      </c>
      <c r="C16" s="117" t="s">
        <v>523</v>
      </c>
      <c r="D16" s="120">
        <v>355</v>
      </c>
      <c r="E16" s="120">
        <v>236</v>
      </c>
      <c r="F16" s="120">
        <v>7</v>
      </c>
      <c r="G16" s="120">
        <v>54</v>
      </c>
      <c r="H16" s="120">
        <v>226</v>
      </c>
      <c r="I16" s="120">
        <v>286</v>
      </c>
      <c r="J16" s="120">
        <v>39</v>
      </c>
      <c r="K16" s="120">
        <v>225</v>
      </c>
      <c r="L16" s="120">
        <v>73</v>
      </c>
      <c r="M16" s="120">
        <v>10</v>
      </c>
      <c r="N16" s="120">
        <v>5</v>
      </c>
      <c r="O16" s="120">
        <v>18</v>
      </c>
      <c r="P16" s="120">
        <v>676</v>
      </c>
    </row>
    <row r="17" spans="2:16" hidden="1" outlineLevel="1">
      <c r="B17" s="116">
        <v>11</v>
      </c>
      <c r="C17" s="117" t="s">
        <v>524</v>
      </c>
      <c r="D17" s="120">
        <v>30</v>
      </c>
      <c r="E17" s="120">
        <v>26</v>
      </c>
      <c r="F17" s="120">
        <v>2</v>
      </c>
      <c r="G17" s="120">
        <v>9</v>
      </c>
      <c r="H17" s="120">
        <v>23</v>
      </c>
      <c r="I17" s="120">
        <v>13</v>
      </c>
      <c r="J17" s="120">
        <v>5</v>
      </c>
      <c r="K17" s="120">
        <v>14</v>
      </c>
      <c r="L17" s="120">
        <v>4</v>
      </c>
      <c r="M17" s="120">
        <v>1</v>
      </c>
      <c r="N17" s="120">
        <v>0</v>
      </c>
      <c r="O17" s="120">
        <v>0</v>
      </c>
      <c r="P17" s="120">
        <v>76</v>
      </c>
    </row>
    <row r="18" spans="2:16" hidden="1" outlineLevel="1">
      <c r="B18" s="116">
        <v>12</v>
      </c>
      <c r="C18" s="117" t="s">
        <v>525</v>
      </c>
      <c r="D18" s="120">
        <v>0</v>
      </c>
      <c r="E18" s="120">
        <v>0</v>
      </c>
      <c r="F18" s="120">
        <v>0</v>
      </c>
      <c r="G18" s="120">
        <v>0</v>
      </c>
      <c r="H18" s="120">
        <v>0</v>
      </c>
      <c r="I18" s="120">
        <v>1</v>
      </c>
      <c r="J18" s="120">
        <v>0</v>
      </c>
      <c r="K18" s="120">
        <v>0</v>
      </c>
      <c r="L18" s="120">
        <v>0</v>
      </c>
      <c r="M18" s="120">
        <v>0</v>
      </c>
      <c r="N18" s="120">
        <v>0</v>
      </c>
      <c r="O18" s="120">
        <v>0</v>
      </c>
      <c r="P18" s="120">
        <v>1</v>
      </c>
    </row>
    <row r="19" spans="2:16" hidden="1" outlineLevel="1">
      <c r="B19" s="116">
        <v>13</v>
      </c>
      <c r="C19" s="117" t="s">
        <v>526</v>
      </c>
      <c r="D19" s="120">
        <v>55</v>
      </c>
      <c r="E19" s="120">
        <v>59</v>
      </c>
      <c r="F19" s="120">
        <v>3</v>
      </c>
      <c r="G19" s="120">
        <v>13</v>
      </c>
      <c r="H19" s="120">
        <v>58</v>
      </c>
      <c r="I19" s="120">
        <v>37</v>
      </c>
      <c r="J19" s="120">
        <v>0</v>
      </c>
      <c r="K19" s="120">
        <v>12</v>
      </c>
      <c r="L19" s="120">
        <v>11</v>
      </c>
      <c r="M19" s="120">
        <v>2</v>
      </c>
      <c r="N19" s="120">
        <v>0</v>
      </c>
      <c r="O19" s="120">
        <v>2</v>
      </c>
      <c r="P19" s="120">
        <v>127</v>
      </c>
    </row>
    <row r="20" spans="2:16" hidden="1" outlineLevel="1">
      <c r="B20" s="116">
        <v>14</v>
      </c>
      <c r="C20" s="117" t="s">
        <v>527</v>
      </c>
      <c r="D20" s="120">
        <v>128</v>
      </c>
      <c r="E20" s="120">
        <v>142</v>
      </c>
      <c r="F20" s="120">
        <v>2</v>
      </c>
      <c r="G20" s="120">
        <v>27</v>
      </c>
      <c r="H20" s="120">
        <v>46</v>
      </c>
      <c r="I20" s="120">
        <v>4</v>
      </c>
      <c r="J20" s="120">
        <v>1</v>
      </c>
      <c r="K20" s="120">
        <v>19</v>
      </c>
      <c r="L20" s="120">
        <v>8</v>
      </c>
      <c r="M20" s="120">
        <v>4</v>
      </c>
      <c r="N20" s="120">
        <v>0</v>
      </c>
      <c r="O20" s="120">
        <v>1</v>
      </c>
      <c r="P20" s="120">
        <v>228</v>
      </c>
    </row>
    <row r="21" spans="2:16" hidden="1" outlineLevel="1">
      <c r="B21" s="116">
        <v>15</v>
      </c>
      <c r="C21" s="117" t="s">
        <v>528</v>
      </c>
      <c r="D21" s="120">
        <v>63</v>
      </c>
      <c r="E21" s="120">
        <v>136</v>
      </c>
      <c r="F21" s="120">
        <v>2</v>
      </c>
      <c r="G21" s="120">
        <v>28</v>
      </c>
      <c r="H21" s="120">
        <v>31</v>
      </c>
      <c r="I21" s="120">
        <v>5</v>
      </c>
      <c r="J21" s="120">
        <v>4</v>
      </c>
      <c r="K21" s="120">
        <v>14</v>
      </c>
      <c r="L21" s="120">
        <v>3</v>
      </c>
      <c r="M21" s="120">
        <v>2</v>
      </c>
      <c r="N21" s="120">
        <v>1</v>
      </c>
      <c r="O21" s="120">
        <v>3</v>
      </c>
      <c r="P21" s="120">
        <v>107</v>
      </c>
    </row>
    <row r="22" spans="2:16" hidden="1" outlineLevel="1">
      <c r="B22" s="116">
        <v>16</v>
      </c>
      <c r="C22" s="117" t="s">
        <v>529</v>
      </c>
      <c r="D22" s="120">
        <v>121</v>
      </c>
      <c r="E22" s="120">
        <v>110</v>
      </c>
      <c r="F22" s="120">
        <v>8</v>
      </c>
      <c r="G22" s="120">
        <v>23</v>
      </c>
      <c r="H22" s="120">
        <v>28</v>
      </c>
      <c r="I22" s="120">
        <v>32</v>
      </c>
      <c r="J22" s="120">
        <v>13</v>
      </c>
      <c r="K22" s="120">
        <v>44</v>
      </c>
      <c r="L22" s="120">
        <v>27</v>
      </c>
      <c r="M22" s="120">
        <v>0</v>
      </c>
      <c r="N22" s="120">
        <v>0</v>
      </c>
      <c r="O22" s="120">
        <v>0</v>
      </c>
      <c r="P22" s="120">
        <v>243</v>
      </c>
    </row>
    <row r="23" spans="2:16" hidden="1" outlineLevel="1">
      <c r="B23" s="116">
        <v>17</v>
      </c>
      <c r="C23" s="117" t="s">
        <v>530</v>
      </c>
      <c r="D23" s="120">
        <v>16</v>
      </c>
      <c r="E23" s="120">
        <v>30</v>
      </c>
      <c r="F23" s="120">
        <v>1</v>
      </c>
      <c r="G23" s="120">
        <v>2</v>
      </c>
      <c r="H23" s="120">
        <v>46</v>
      </c>
      <c r="I23" s="120">
        <v>30</v>
      </c>
      <c r="J23" s="120">
        <v>10</v>
      </c>
      <c r="K23" s="120">
        <v>11</v>
      </c>
      <c r="L23" s="120">
        <v>6</v>
      </c>
      <c r="M23" s="120">
        <v>0</v>
      </c>
      <c r="N23" s="120">
        <v>0</v>
      </c>
      <c r="O23" s="120">
        <v>1</v>
      </c>
      <c r="P23" s="120">
        <v>52</v>
      </c>
    </row>
    <row r="24" spans="2:16" hidden="1" outlineLevel="1">
      <c r="B24" s="116">
        <v>18</v>
      </c>
      <c r="C24" s="117" t="s">
        <v>531</v>
      </c>
      <c r="D24" s="120">
        <v>34</v>
      </c>
      <c r="E24" s="120">
        <v>44</v>
      </c>
      <c r="F24" s="120">
        <v>2</v>
      </c>
      <c r="G24" s="120">
        <v>4</v>
      </c>
      <c r="H24" s="120">
        <v>21</v>
      </c>
      <c r="I24" s="120">
        <v>13</v>
      </c>
      <c r="J24" s="120">
        <v>1</v>
      </c>
      <c r="K24" s="120">
        <v>14</v>
      </c>
      <c r="L24" s="120">
        <v>8</v>
      </c>
      <c r="M24" s="120">
        <v>1</v>
      </c>
      <c r="N24" s="120">
        <v>0</v>
      </c>
      <c r="O24" s="120">
        <v>0</v>
      </c>
      <c r="P24" s="120">
        <v>117</v>
      </c>
    </row>
    <row r="25" spans="2:16" hidden="1" outlineLevel="1">
      <c r="B25" s="116">
        <v>19</v>
      </c>
      <c r="C25" s="117" t="s">
        <v>532</v>
      </c>
      <c r="D25" s="120">
        <v>10</v>
      </c>
      <c r="E25" s="120">
        <v>5</v>
      </c>
      <c r="F25" s="120">
        <v>0</v>
      </c>
      <c r="G25" s="120">
        <v>4</v>
      </c>
      <c r="H25" s="120">
        <v>7</v>
      </c>
      <c r="I25" s="120">
        <v>1</v>
      </c>
      <c r="J25" s="120">
        <v>2</v>
      </c>
      <c r="K25" s="120">
        <v>0</v>
      </c>
      <c r="L25" s="120">
        <v>0</v>
      </c>
      <c r="M25" s="120">
        <v>0</v>
      </c>
      <c r="N25" s="120">
        <v>0</v>
      </c>
      <c r="O25" s="120">
        <v>0</v>
      </c>
      <c r="P25" s="120">
        <v>1</v>
      </c>
    </row>
    <row r="26" spans="2:16" hidden="1" outlineLevel="1">
      <c r="B26" s="116">
        <v>20</v>
      </c>
      <c r="C26" s="117" t="s">
        <v>533</v>
      </c>
      <c r="D26" s="120">
        <v>25</v>
      </c>
      <c r="E26" s="120">
        <v>25</v>
      </c>
      <c r="F26" s="120">
        <v>3</v>
      </c>
      <c r="G26" s="120">
        <v>8</v>
      </c>
      <c r="H26" s="120">
        <v>44</v>
      </c>
      <c r="I26" s="120">
        <v>30</v>
      </c>
      <c r="J26" s="120">
        <v>10</v>
      </c>
      <c r="K26" s="120">
        <v>12</v>
      </c>
      <c r="L26" s="120">
        <v>7</v>
      </c>
      <c r="M26" s="120">
        <v>2</v>
      </c>
      <c r="N26" s="120">
        <v>2</v>
      </c>
      <c r="O26" s="120">
        <v>0</v>
      </c>
      <c r="P26" s="120">
        <v>74</v>
      </c>
    </row>
    <row r="27" spans="2:16" hidden="1" outlineLevel="1">
      <c r="B27" s="116">
        <v>21</v>
      </c>
      <c r="C27" s="117" t="s">
        <v>534</v>
      </c>
      <c r="D27" s="120">
        <v>7</v>
      </c>
      <c r="E27" s="120">
        <v>7</v>
      </c>
      <c r="F27" s="120">
        <v>0</v>
      </c>
      <c r="G27" s="120">
        <v>0</v>
      </c>
      <c r="H27" s="120">
        <v>8</v>
      </c>
      <c r="I27" s="120">
        <v>6</v>
      </c>
      <c r="J27" s="120">
        <v>2</v>
      </c>
      <c r="K27" s="120">
        <v>1</v>
      </c>
      <c r="L27" s="120">
        <v>0</v>
      </c>
      <c r="M27" s="120">
        <v>0</v>
      </c>
      <c r="N27" s="120">
        <v>0</v>
      </c>
      <c r="O27" s="120">
        <v>0</v>
      </c>
      <c r="P27" s="120">
        <v>23</v>
      </c>
    </row>
    <row r="28" spans="2:16" hidden="1" outlineLevel="1">
      <c r="B28" s="116">
        <v>22</v>
      </c>
      <c r="C28" s="117" t="s">
        <v>535</v>
      </c>
      <c r="D28" s="120">
        <v>41</v>
      </c>
      <c r="E28" s="120">
        <v>38</v>
      </c>
      <c r="F28" s="120">
        <v>2</v>
      </c>
      <c r="G28" s="120">
        <v>6</v>
      </c>
      <c r="H28" s="120">
        <v>90</v>
      </c>
      <c r="I28" s="120">
        <v>51</v>
      </c>
      <c r="J28" s="120">
        <v>9</v>
      </c>
      <c r="K28" s="120">
        <v>9</v>
      </c>
      <c r="L28" s="120">
        <v>6</v>
      </c>
      <c r="M28" s="120">
        <v>5</v>
      </c>
      <c r="N28" s="120">
        <v>2</v>
      </c>
      <c r="O28" s="120">
        <v>3</v>
      </c>
      <c r="P28" s="120">
        <v>86</v>
      </c>
    </row>
    <row r="29" spans="2:16" hidden="1" outlineLevel="1">
      <c r="B29" s="116">
        <v>23</v>
      </c>
      <c r="C29" s="117" t="s">
        <v>536</v>
      </c>
      <c r="D29" s="120">
        <v>114</v>
      </c>
      <c r="E29" s="120">
        <v>85</v>
      </c>
      <c r="F29" s="120">
        <v>5</v>
      </c>
      <c r="G29" s="120">
        <v>11</v>
      </c>
      <c r="H29" s="120">
        <v>71</v>
      </c>
      <c r="I29" s="120">
        <v>34</v>
      </c>
      <c r="J29" s="120">
        <v>12</v>
      </c>
      <c r="K29" s="120">
        <v>29</v>
      </c>
      <c r="L29" s="120">
        <v>22</v>
      </c>
      <c r="M29" s="120">
        <v>2</v>
      </c>
      <c r="N29" s="120">
        <v>2</v>
      </c>
      <c r="O29" s="120">
        <v>4</v>
      </c>
      <c r="P29" s="120">
        <v>287</v>
      </c>
    </row>
    <row r="30" spans="2:16" hidden="1" outlineLevel="1">
      <c r="B30" s="116">
        <v>24</v>
      </c>
      <c r="C30" s="117" t="s">
        <v>537</v>
      </c>
      <c r="D30" s="120">
        <v>14</v>
      </c>
      <c r="E30" s="120">
        <v>16</v>
      </c>
      <c r="F30" s="120">
        <v>0</v>
      </c>
      <c r="G30" s="120">
        <v>1</v>
      </c>
      <c r="H30" s="120">
        <v>18</v>
      </c>
      <c r="I30" s="120">
        <v>15</v>
      </c>
      <c r="J30" s="120">
        <v>5</v>
      </c>
      <c r="K30" s="120">
        <v>6</v>
      </c>
      <c r="L30" s="120">
        <v>2</v>
      </c>
      <c r="M30" s="120">
        <v>0</v>
      </c>
      <c r="N30" s="120">
        <v>0</v>
      </c>
      <c r="O30" s="120">
        <v>0</v>
      </c>
      <c r="P30" s="120">
        <v>33</v>
      </c>
    </row>
    <row r="31" spans="2:16" hidden="1" outlineLevel="1">
      <c r="B31" s="116">
        <v>25</v>
      </c>
      <c r="C31" s="117" t="s">
        <v>538</v>
      </c>
      <c r="D31" s="120">
        <v>316</v>
      </c>
      <c r="E31" s="120">
        <v>240</v>
      </c>
      <c r="F31" s="120">
        <v>12</v>
      </c>
      <c r="G31" s="120">
        <v>52</v>
      </c>
      <c r="H31" s="120">
        <v>80</v>
      </c>
      <c r="I31" s="120">
        <v>35</v>
      </c>
      <c r="J31" s="120">
        <v>25</v>
      </c>
      <c r="K31" s="120">
        <v>129</v>
      </c>
      <c r="L31" s="120">
        <v>84</v>
      </c>
      <c r="M31" s="120">
        <v>8</v>
      </c>
      <c r="N31" s="120">
        <v>5</v>
      </c>
      <c r="O31" s="120">
        <v>6</v>
      </c>
      <c r="P31" s="120">
        <v>795</v>
      </c>
    </row>
    <row r="32" spans="2:16" hidden="1" outlineLevel="1">
      <c r="B32" s="116">
        <v>26</v>
      </c>
      <c r="C32" s="117" t="s">
        <v>539</v>
      </c>
      <c r="D32" s="120">
        <v>10</v>
      </c>
      <c r="E32" s="120">
        <v>8</v>
      </c>
      <c r="F32" s="120">
        <v>1</v>
      </c>
      <c r="G32" s="120">
        <v>1</v>
      </c>
      <c r="H32" s="120">
        <v>8</v>
      </c>
      <c r="I32" s="120">
        <v>9</v>
      </c>
      <c r="J32" s="120">
        <v>1</v>
      </c>
      <c r="K32" s="120">
        <v>3</v>
      </c>
      <c r="L32" s="120">
        <v>2</v>
      </c>
      <c r="M32" s="120">
        <v>0</v>
      </c>
      <c r="N32" s="120">
        <v>0</v>
      </c>
      <c r="O32" s="120">
        <v>0</v>
      </c>
      <c r="P32" s="120">
        <v>16</v>
      </c>
    </row>
    <row r="33" spans="2:16" hidden="1" outlineLevel="1">
      <c r="B33" s="116">
        <v>27</v>
      </c>
      <c r="C33" s="117" t="s">
        <v>540</v>
      </c>
      <c r="D33" s="120">
        <v>16</v>
      </c>
      <c r="E33" s="120">
        <v>20</v>
      </c>
      <c r="F33" s="120">
        <v>0</v>
      </c>
      <c r="G33" s="120">
        <v>6</v>
      </c>
      <c r="H33" s="120">
        <v>10</v>
      </c>
      <c r="I33" s="120">
        <v>13</v>
      </c>
      <c r="J33" s="120">
        <v>3</v>
      </c>
      <c r="K33" s="120">
        <v>6</v>
      </c>
      <c r="L33" s="120">
        <v>2</v>
      </c>
      <c r="M33" s="120">
        <v>2</v>
      </c>
      <c r="N33" s="120">
        <v>1</v>
      </c>
      <c r="O33" s="120">
        <v>0</v>
      </c>
      <c r="P33" s="120">
        <v>60</v>
      </c>
    </row>
    <row r="34" spans="2:16" hidden="1" outlineLevel="1">
      <c r="B34" s="116">
        <v>28</v>
      </c>
      <c r="C34" s="117" t="s">
        <v>541</v>
      </c>
      <c r="D34" s="120">
        <v>44</v>
      </c>
      <c r="E34" s="120">
        <v>36</v>
      </c>
      <c r="F34" s="120">
        <v>4</v>
      </c>
      <c r="G34" s="120">
        <v>7</v>
      </c>
      <c r="H34" s="120">
        <v>17</v>
      </c>
      <c r="I34" s="120">
        <v>12</v>
      </c>
      <c r="J34" s="120">
        <v>3</v>
      </c>
      <c r="K34" s="120">
        <v>10</v>
      </c>
      <c r="L34" s="120">
        <v>5</v>
      </c>
      <c r="M34" s="120">
        <v>0</v>
      </c>
      <c r="N34" s="120">
        <v>0</v>
      </c>
      <c r="O34" s="120">
        <v>2</v>
      </c>
      <c r="P34" s="120">
        <v>123</v>
      </c>
    </row>
    <row r="35" spans="2:16" hidden="1" outlineLevel="1">
      <c r="B35" s="116">
        <v>29</v>
      </c>
      <c r="C35" s="117" t="s">
        <v>542</v>
      </c>
      <c r="D35" s="120">
        <v>35</v>
      </c>
      <c r="E35" s="120">
        <v>38</v>
      </c>
      <c r="F35" s="120">
        <v>3</v>
      </c>
      <c r="G35" s="120">
        <v>6</v>
      </c>
      <c r="H35" s="120">
        <v>34</v>
      </c>
      <c r="I35" s="120">
        <v>32</v>
      </c>
      <c r="J35" s="120">
        <v>11</v>
      </c>
      <c r="K35" s="120">
        <v>9</v>
      </c>
      <c r="L35" s="120">
        <v>4</v>
      </c>
      <c r="M35" s="120">
        <v>2</v>
      </c>
      <c r="N35" s="120">
        <v>2</v>
      </c>
      <c r="O35" s="120">
        <v>0</v>
      </c>
      <c r="P35" s="120">
        <v>59</v>
      </c>
    </row>
    <row r="36" spans="2:16" hidden="1" outlineLevel="1">
      <c r="B36" s="116">
        <v>30</v>
      </c>
      <c r="C36" s="117" t="s">
        <v>543</v>
      </c>
      <c r="D36" s="120">
        <v>7</v>
      </c>
      <c r="E36" s="120">
        <v>10</v>
      </c>
      <c r="F36" s="120">
        <v>0</v>
      </c>
      <c r="G36" s="120">
        <v>0</v>
      </c>
      <c r="H36" s="120">
        <v>7</v>
      </c>
      <c r="I36" s="120">
        <v>6</v>
      </c>
      <c r="J36" s="120">
        <v>1</v>
      </c>
      <c r="K36" s="120">
        <v>1</v>
      </c>
      <c r="L36" s="120">
        <v>2</v>
      </c>
      <c r="M36" s="120">
        <v>2</v>
      </c>
      <c r="N36" s="120">
        <v>0</v>
      </c>
      <c r="O36" s="120">
        <v>0</v>
      </c>
      <c r="P36" s="120">
        <v>20</v>
      </c>
    </row>
    <row r="37" spans="2:16" hidden="1" outlineLevel="1">
      <c r="B37" s="116">
        <v>31</v>
      </c>
      <c r="C37" s="117" t="s">
        <v>544</v>
      </c>
      <c r="D37" s="120">
        <v>108</v>
      </c>
      <c r="E37" s="120">
        <v>101</v>
      </c>
      <c r="F37" s="120">
        <v>1</v>
      </c>
      <c r="G37" s="120">
        <v>25</v>
      </c>
      <c r="H37" s="120">
        <v>18</v>
      </c>
      <c r="I37" s="120">
        <v>6</v>
      </c>
      <c r="J37" s="120">
        <v>5</v>
      </c>
      <c r="K37" s="120">
        <v>29</v>
      </c>
      <c r="L37" s="120">
        <v>13</v>
      </c>
      <c r="M37" s="120">
        <v>2</v>
      </c>
      <c r="N37" s="120">
        <v>2</v>
      </c>
      <c r="O37" s="120">
        <v>5</v>
      </c>
      <c r="P37" s="120">
        <v>240</v>
      </c>
    </row>
    <row r="38" spans="2:16" hidden="1" outlineLevel="1">
      <c r="B38" s="116">
        <v>32</v>
      </c>
      <c r="C38" s="117" t="s">
        <v>545</v>
      </c>
      <c r="D38" s="120">
        <v>33</v>
      </c>
      <c r="E38" s="120">
        <v>32</v>
      </c>
      <c r="F38" s="120">
        <v>1</v>
      </c>
      <c r="G38" s="120">
        <v>6</v>
      </c>
      <c r="H38" s="120">
        <v>9</v>
      </c>
      <c r="I38" s="120">
        <v>6</v>
      </c>
      <c r="J38" s="120">
        <v>2</v>
      </c>
      <c r="K38" s="120">
        <v>17</v>
      </c>
      <c r="L38" s="120">
        <v>6</v>
      </c>
      <c r="M38" s="120">
        <v>1</v>
      </c>
      <c r="N38" s="120">
        <v>0</v>
      </c>
      <c r="O38" s="120">
        <v>0</v>
      </c>
      <c r="P38" s="120">
        <v>137</v>
      </c>
    </row>
    <row r="39" spans="2:16" hidden="1" outlineLevel="1">
      <c r="B39" s="116">
        <v>33</v>
      </c>
      <c r="C39" s="117" t="s">
        <v>546</v>
      </c>
      <c r="D39" s="120">
        <v>84</v>
      </c>
      <c r="E39" s="120">
        <v>38</v>
      </c>
      <c r="F39" s="120">
        <v>6</v>
      </c>
      <c r="G39" s="120">
        <v>12</v>
      </c>
      <c r="H39" s="120">
        <v>17</v>
      </c>
      <c r="I39" s="120">
        <v>10</v>
      </c>
      <c r="J39" s="120">
        <v>13</v>
      </c>
      <c r="K39" s="120">
        <v>26</v>
      </c>
      <c r="L39" s="120">
        <v>19</v>
      </c>
      <c r="M39" s="120">
        <v>3</v>
      </c>
      <c r="N39" s="120">
        <v>2</v>
      </c>
      <c r="O39" s="120">
        <v>0</v>
      </c>
      <c r="P39" s="120">
        <v>230</v>
      </c>
    </row>
    <row r="40" spans="2:16" ht="16.5" customHeight="1" collapsed="1">
      <c r="B40" s="7" t="s">
        <v>2</v>
      </c>
      <c r="C40" s="8" t="s">
        <v>28</v>
      </c>
      <c r="D40" s="38">
        <v>51</v>
      </c>
      <c r="E40" s="38">
        <v>29</v>
      </c>
      <c r="F40" s="38">
        <v>0</v>
      </c>
      <c r="G40" s="38">
        <v>2</v>
      </c>
      <c r="H40" s="38">
        <v>42</v>
      </c>
      <c r="I40" s="38">
        <v>16</v>
      </c>
      <c r="J40" s="38">
        <v>6</v>
      </c>
      <c r="K40" s="38">
        <v>27</v>
      </c>
      <c r="L40" s="38">
        <v>19</v>
      </c>
      <c r="M40" s="38">
        <v>1</v>
      </c>
      <c r="N40" s="38">
        <v>0</v>
      </c>
      <c r="O40" s="38">
        <v>2</v>
      </c>
      <c r="P40" s="38">
        <v>95</v>
      </c>
    </row>
    <row r="41" spans="2:16" ht="16.5" customHeight="1">
      <c r="B41" s="7" t="s">
        <v>3</v>
      </c>
      <c r="C41" s="8" t="s">
        <v>27</v>
      </c>
      <c r="D41" s="38">
        <v>172</v>
      </c>
      <c r="E41" s="38">
        <v>94</v>
      </c>
      <c r="F41" s="38">
        <v>16</v>
      </c>
      <c r="G41" s="38">
        <v>13</v>
      </c>
      <c r="H41" s="38">
        <v>198</v>
      </c>
      <c r="I41" s="38">
        <v>123</v>
      </c>
      <c r="J41" s="38">
        <v>151</v>
      </c>
      <c r="K41" s="38">
        <v>88</v>
      </c>
      <c r="L41" s="38">
        <v>60</v>
      </c>
      <c r="M41" s="38">
        <v>6</v>
      </c>
      <c r="N41" s="38">
        <v>5</v>
      </c>
      <c r="O41" s="38">
        <v>7</v>
      </c>
      <c r="P41" s="38">
        <v>232</v>
      </c>
    </row>
    <row r="42" spans="2:16" ht="16.5" customHeight="1">
      <c r="B42" s="7" t="s">
        <v>4</v>
      </c>
      <c r="C42" s="8" t="s">
        <v>23</v>
      </c>
      <c r="D42" s="38">
        <v>1405</v>
      </c>
      <c r="E42" s="38">
        <v>487</v>
      </c>
      <c r="F42" s="38">
        <v>44</v>
      </c>
      <c r="G42" s="38">
        <v>150</v>
      </c>
      <c r="H42" s="38">
        <v>64</v>
      </c>
      <c r="I42" s="38">
        <v>88</v>
      </c>
      <c r="J42" s="38">
        <v>209</v>
      </c>
      <c r="K42" s="38">
        <v>317</v>
      </c>
      <c r="L42" s="38">
        <v>159</v>
      </c>
      <c r="M42" s="38">
        <v>19</v>
      </c>
      <c r="N42" s="38">
        <v>27</v>
      </c>
      <c r="O42" s="38">
        <v>9</v>
      </c>
      <c r="P42" s="38">
        <v>2355</v>
      </c>
    </row>
    <row r="43" spans="2:16" ht="16.5" customHeight="1">
      <c r="B43" s="7" t="s">
        <v>5</v>
      </c>
      <c r="C43" s="9" t="s">
        <v>162</v>
      </c>
      <c r="D43" s="38">
        <v>3726</v>
      </c>
      <c r="E43" s="38">
        <v>2446</v>
      </c>
      <c r="F43" s="38">
        <v>83</v>
      </c>
      <c r="G43" s="38">
        <v>480</v>
      </c>
      <c r="H43" s="38">
        <v>2189</v>
      </c>
      <c r="I43" s="38">
        <v>1142</v>
      </c>
      <c r="J43" s="38">
        <v>433</v>
      </c>
      <c r="K43" s="38">
        <v>5450</v>
      </c>
      <c r="L43" s="38">
        <v>3317</v>
      </c>
      <c r="M43" s="38">
        <v>667</v>
      </c>
      <c r="N43" s="38">
        <v>560</v>
      </c>
      <c r="O43" s="38">
        <v>279</v>
      </c>
      <c r="P43" s="38">
        <v>10052</v>
      </c>
    </row>
    <row r="44" spans="2:16" ht="16.5" customHeight="1">
      <c r="B44" s="7" t="s">
        <v>6</v>
      </c>
      <c r="C44" s="9" t="s">
        <v>24</v>
      </c>
      <c r="D44" s="38">
        <v>375</v>
      </c>
      <c r="E44" s="38">
        <v>521</v>
      </c>
      <c r="F44" s="38">
        <v>42</v>
      </c>
      <c r="G44" s="38">
        <v>62</v>
      </c>
      <c r="H44" s="38">
        <v>464</v>
      </c>
      <c r="I44" s="38">
        <v>411</v>
      </c>
      <c r="J44" s="38">
        <v>123</v>
      </c>
      <c r="K44" s="38">
        <v>441</v>
      </c>
      <c r="L44" s="38">
        <v>279</v>
      </c>
      <c r="M44" s="38">
        <v>18</v>
      </c>
      <c r="N44" s="38">
        <v>2</v>
      </c>
      <c r="O44" s="38">
        <v>63</v>
      </c>
      <c r="P44" s="38">
        <v>1132</v>
      </c>
    </row>
    <row r="45" spans="2:16" ht="16.5" customHeight="1">
      <c r="B45" s="7" t="s">
        <v>7</v>
      </c>
      <c r="C45" s="9" t="s">
        <v>31</v>
      </c>
      <c r="D45" s="38">
        <v>2744</v>
      </c>
      <c r="E45" s="38">
        <v>1031</v>
      </c>
      <c r="F45" s="38">
        <v>98</v>
      </c>
      <c r="G45" s="38">
        <v>200</v>
      </c>
      <c r="H45" s="38">
        <v>1694</v>
      </c>
      <c r="I45" s="38">
        <v>830</v>
      </c>
      <c r="J45" s="38">
        <v>312</v>
      </c>
      <c r="K45" s="38">
        <v>2219</v>
      </c>
      <c r="L45" s="38">
        <v>1064</v>
      </c>
      <c r="M45" s="38">
        <v>94</v>
      </c>
      <c r="N45" s="38">
        <v>23</v>
      </c>
      <c r="O45" s="38">
        <v>59</v>
      </c>
      <c r="P45" s="38">
        <v>4426</v>
      </c>
    </row>
    <row r="46" spans="2:16" ht="16.5" customHeight="1">
      <c r="B46" s="7" t="s">
        <v>8</v>
      </c>
      <c r="C46" s="9" t="s">
        <v>456</v>
      </c>
      <c r="D46" s="38">
        <v>234</v>
      </c>
      <c r="E46" s="38">
        <v>201</v>
      </c>
      <c r="F46" s="38">
        <v>25</v>
      </c>
      <c r="G46" s="38">
        <v>51</v>
      </c>
      <c r="H46" s="38">
        <v>103</v>
      </c>
      <c r="I46" s="38">
        <v>161</v>
      </c>
      <c r="J46" s="38">
        <v>119</v>
      </c>
      <c r="K46" s="38">
        <v>217</v>
      </c>
      <c r="L46" s="38">
        <v>82</v>
      </c>
      <c r="M46" s="38">
        <v>22</v>
      </c>
      <c r="N46" s="38">
        <v>1</v>
      </c>
      <c r="O46" s="38">
        <v>2</v>
      </c>
      <c r="P46" s="38">
        <v>796</v>
      </c>
    </row>
    <row r="47" spans="2:16" ht="16.5" customHeight="1">
      <c r="B47" s="7" t="s">
        <v>9</v>
      </c>
      <c r="C47" s="9" t="s">
        <v>29</v>
      </c>
      <c r="D47" s="38">
        <v>639</v>
      </c>
      <c r="E47" s="38">
        <v>533</v>
      </c>
      <c r="F47" s="38">
        <v>5</v>
      </c>
      <c r="G47" s="38">
        <v>18</v>
      </c>
      <c r="H47" s="38">
        <v>20</v>
      </c>
      <c r="I47" s="38">
        <v>6</v>
      </c>
      <c r="J47" s="38">
        <v>3</v>
      </c>
      <c r="K47" s="38">
        <v>572</v>
      </c>
      <c r="L47" s="38">
        <v>108</v>
      </c>
      <c r="M47" s="38">
        <v>20</v>
      </c>
      <c r="N47" s="38">
        <v>18</v>
      </c>
      <c r="O47" s="38">
        <v>5</v>
      </c>
      <c r="P47" s="38">
        <v>1123</v>
      </c>
    </row>
    <row r="48" spans="2:16" ht="16.5" customHeight="1">
      <c r="B48" s="7" t="s">
        <v>10</v>
      </c>
      <c r="C48" s="9" t="s">
        <v>30</v>
      </c>
      <c r="D48" s="38">
        <v>221</v>
      </c>
      <c r="E48" s="38">
        <v>134</v>
      </c>
      <c r="F48" s="38">
        <v>12</v>
      </c>
      <c r="G48" s="38">
        <v>26</v>
      </c>
      <c r="H48" s="38">
        <v>22</v>
      </c>
      <c r="I48" s="38">
        <v>10</v>
      </c>
      <c r="J48" s="38">
        <v>16</v>
      </c>
      <c r="K48" s="38">
        <v>159</v>
      </c>
      <c r="L48" s="38">
        <v>50</v>
      </c>
      <c r="M48" s="38">
        <v>7</v>
      </c>
      <c r="N48" s="38">
        <v>3</v>
      </c>
      <c r="O48" s="38">
        <v>4</v>
      </c>
      <c r="P48" s="38">
        <v>845</v>
      </c>
    </row>
    <row r="49" spans="2:16" ht="16.5" customHeight="1">
      <c r="B49" s="7" t="s">
        <v>11</v>
      </c>
      <c r="C49" s="9" t="s">
        <v>32</v>
      </c>
      <c r="D49" s="38">
        <v>794</v>
      </c>
      <c r="E49" s="38">
        <v>513</v>
      </c>
      <c r="F49" s="38">
        <v>31</v>
      </c>
      <c r="G49" s="38">
        <v>95</v>
      </c>
      <c r="H49" s="38">
        <v>74</v>
      </c>
      <c r="I49" s="38">
        <v>52</v>
      </c>
      <c r="J49" s="38">
        <v>85</v>
      </c>
      <c r="K49" s="38">
        <v>512</v>
      </c>
      <c r="L49" s="38">
        <v>203</v>
      </c>
      <c r="M49" s="38">
        <v>63</v>
      </c>
      <c r="N49" s="38">
        <v>46</v>
      </c>
      <c r="O49" s="38">
        <v>11</v>
      </c>
      <c r="P49" s="38">
        <v>2594</v>
      </c>
    </row>
    <row r="50" spans="2:16" ht="16.5" customHeight="1">
      <c r="B50" s="7" t="s">
        <v>12</v>
      </c>
      <c r="C50" s="9" t="s">
        <v>457</v>
      </c>
      <c r="D50" s="38">
        <v>422</v>
      </c>
      <c r="E50" s="38">
        <v>210</v>
      </c>
      <c r="F50" s="38">
        <v>41</v>
      </c>
      <c r="G50" s="38">
        <v>67</v>
      </c>
      <c r="H50" s="38">
        <v>102</v>
      </c>
      <c r="I50" s="38">
        <v>85</v>
      </c>
      <c r="J50" s="38">
        <v>56</v>
      </c>
      <c r="K50" s="38">
        <v>227</v>
      </c>
      <c r="L50" s="38">
        <v>87</v>
      </c>
      <c r="M50" s="38">
        <v>8</v>
      </c>
      <c r="N50" s="38">
        <v>6</v>
      </c>
      <c r="O50" s="38">
        <v>8</v>
      </c>
      <c r="P50" s="38">
        <v>940</v>
      </c>
    </row>
    <row r="51" spans="2:16" ht="16.5" customHeight="1">
      <c r="B51" s="7" t="s">
        <v>13</v>
      </c>
      <c r="C51" s="9" t="s">
        <v>33</v>
      </c>
      <c r="D51" s="38">
        <v>68</v>
      </c>
      <c r="E51" s="38">
        <v>13</v>
      </c>
      <c r="F51" s="38">
        <v>1</v>
      </c>
      <c r="G51" s="38">
        <v>12</v>
      </c>
      <c r="H51" s="38">
        <v>64</v>
      </c>
      <c r="I51" s="38">
        <v>51</v>
      </c>
      <c r="J51" s="38">
        <v>18</v>
      </c>
      <c r="K51" s="38">
        <v>41</v>
      </c>
      <c r="L51" s="38">
        <v>33</v>
      </c>
      <c r="M51" s="38">
        <v>2</v>
      </c>
      <c r="N51" s="38">
        <v>1</v>
      </c>
      <c r="O51" s="38">
        <v>0</v>
      </c>
      <c r="P51" s="38">
        <v>128</v>
      </c>
    </row>
    <row r="52" spans="2:16" ht="16.5" customHeight="1">
      <c r="B52" s="7" t="s">
        <v>14</v>
      </c>
      <c r="C52" s="9" t="s">
        <v>25</v>
      </c>
      <c r="D52" s="38">
        <v>185</v>
      </c>
      <c r="E52" s="38">
        <v>104</v>
      </c>
      <c r="F52" s="38">
        <v>9</v>
      </c>
      <c r="G52" s="38">
        <v>15</v>
      </c>
      <c r="H52" s="38">
        <v>23</v>
      </c>
      <c r="I52" s="38">
        <v>20</v>
      </c>
      <c r="J52" s="38">
        <v>12</v>
      </c>
      <c r="K52" s="38">
        <v>159</v>
      </c>
      <c r="L52" s="38">
        <v>87</v>
      </c>
      <c r="M52" s="38">
        <v>10</v>
      </c>
      <c r="N52" s="38">
        <v>2</v>
      </c>
      <c r="O52" s="38">
        <v>8</v>
      </c>
      <c r="P52" s="38">
        <v>688</v>
      </c>
    </row>
    <row r="53" spans="2:16" ht="16.5" customHeight="1">
      <c r="B53" s="7" t="s">
        <v>15</v>
      </c>
      <c r="C53" s="9" t="s">
        <v>34</v>
      </c>
      <c r="D53" s="38">
        <v>854</v>
      </c>
      <c r="E53" s="38">
        <v>532</v>
      </c>
      <c r="F53" s="38">
        <v>114</v>
      </c>
      <c r="G53" s="38">
        <v>86</v>
      </c>
      <c r="H53" s="38">
        <v>851</v>
      </c>
      <c r="I53" s="38">
        <v>501</v>
      </c>
      <c r="J53" s="38">
        <v>206</v>
      </c>
      <c r="K53" s="38">
        <v>1014</v>
      </c>
      <c r="L53" s="38">
        <v>688</v>
      </c>
      <c r="M53" s="38">
        <v>96</v>
      </c>
      <c r="N53" s="38">
        <v>18</v>
      </c>
      <c r="O53" s="38">
        <v>18</v>
      </c>
      <c r="P53" s="38">
        <v>2640</v>
      </c>
    </row>
    <row r="54" spans="2:16" ht="16.5" customHeight="1">
      <c r="B54" s="7" t="s">
        <v>16</v>
      </c>
      <c r="C54" s="9" t="s">
        <v>35</v>
      </c>
      <c r="D54" s="38">
        <v>112</v>
      </c>
      <c r="E54" s="38">
        <v>77</v>
      </c>
      <c r="F54" s="38">
        <v>4</v>
      </c>
      <c r="G54" s="38">
        <v>13</v>
      </c>
      <c r="H54" s="38">
        <v>72</v>
      </c>
      <c r="I54" s="38">
        <v>58</v>
      </c>
      <c r="J54" s="38">
        <v>8</v>
      </c>
      <c r="K54" s="38">
        <v>143</v>
      </c>
      <c r="L54" s="38">
        <v>69</v>
      </c>
      <c r="M54" s="38">
        <v>3</v>
      </c>
      <c r="N54" s="38">
        <v>1</v>
      </c>
      <c r="O54" s="38">
        <v>2</v>
      </c>
      <c r="P54" s="38">
        <v>397</v>
      </c>
    </row>
    <row r="55" spans="2:16" ht="16.5" customHeight="1">
      <c r="B55" s="7" t="s">
        <v>17</v>
      </c>
      <c r="C55" s="9" t="s">
        <v>36</v>
      </c>
      <c r="D55" s="38">
        <v>399</v>
      </c>
      <c r="E55" s="38">
        <v>326</v>
      </c>
      <c r="F55" s="38">
        <v>18</v>
      </c>
      <c r="G55" s="38">
        <v>51</v>
      </c>
      <c r="H55" s="38">
        <v>92</v>
      </c>
      <c r="I55" s="38">
        <v>59</v>
      </c>
      <c r="J55" s="38">
        <v>33</v>
      </c>
      <c r="K55" s="38">
        <v>417</v>
      </c>
      <c r="L55" s="38">
        <v>157</v>
      </c>
      <c r="M55" s="38">
        <v>16</v>
      </c>
      <c r="N55" s="38">
        <v>4</v>
      </c>
      <c r="O55" s="38">
        <v>11</v>
      </c>
      <c r="P55" s="38">
        <v>1494</v>
      </c>
    </row>
    <row r="56" spans="2:16" ht="16.5" customHeight="1">
      <c r="B56" s="7" t="s">
        <v>18</v>
      </c>
      <c r="C56" s="9" t="s">
        <v>161</v>
      </c>
      <c r="D56" s="38">
        <v>0</v>
      </c>
      <c r="E56" s="38">
        <v>1</v>
      </c>
      <c r="F56" s="38">
        <v>0</v>
      </c>
      <c r="G56" s="38">
        <v>1</v>
      </c>
      <c r="H56" s="38">
        <v>0</v>
      </c>
      <c r="I56" s="38">
        <v>0</v>
      </c>
      <c r="J56" s="38">
        <v>0</v>
      </c>
      <c r="K56" s="38">
        <v>1</v>
      </c>
      <c r="L56" s="38">
        <v>0</v>
      </c>
      <c r="M56" s="38">
        <v>0</v>
      </c>
      <c r="N56" s="38">
        <v>0</v>
      </c>
      <c r="O56" s="38">
        <v>0</v>
      </c>
      <c r="P56" s="38">
        <v>5</v>
      </c>
    </row>
    <row r="57" spans="2:16" ht="3.75" customHeight="1">
      <c r="B57" s="12"/>
      <c r="C57" s="13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</row>
    <row r="58" spans="2:16" ht="5.25" customHeight="1">
      <c r="C58" s="1"/>
    </row>
  </sheetData>
  <mergeCells count="5">
    <mergeCell ref="B3:P3"/>
    <mergeCell ref="B5:P5"/>
    <mergeCell ref="B6:P6"/>
    <mergeCell ref="B8:C10"/>
    <mergeCell ref="D8:P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4" orientation="landscape" r:id="rId1"/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>
    <tabColor rgb="FFD3D3F5"/>
    <pageSetUpPr fitToPage="1"/>
  </sheetPr>
  <dimension ref="B2:O31"/>
  <sheetViews>
    <sheetView showGridLines="0" zoomScaleNormal="100" workbookViewId="0"/>
  </sheetViews>
  <sheetFormatPr defaultColWidth="9.140625" defaultRowHeight="14.25"/>
  <cols>
    <col min="1" max="1" width="9.140625" style="15"/>
    <col min="2" max="2" width="21.42578125" style="15" customWidth="1"/>
    <col min="3" max="3" width="7" style="15" customWidth="1"/>
    <col min="4" max="4" width="6.28515625" style="15" customWidth="1"/>
    <col min="5" max="5" width="8.85546875" style="15" customWidth="1"/>
    <col min="6" max="6" width="7.140625" style="15" customWidth="1"/>
    <col min="7" max="7" width="7.28515625" style="15" customWidth="1"/>
    <col min="8" max="8" width="6.28515625" style="15" customWidth="1"/>
    <col min="9" max="9" width="7.42578125" style="15" customWidth="1"/>
    <col min="10" max="10" width="7.140625" style="15" customWidth="1"/>
    <col min="11" max="11" width="7.28515625" style="15" customWidth="1"/>
    <col min="12" max="12" width="7" style="15" customWidth="1"/>
    <col min="13" max="13" width="7.140625" style="15" customWidth="1"/>
    <col min="14" max="14" width="6.85546875" style="15" customWidth="1"/>
    <col min="15" max="15" width="7.5703125" style="15" customWidth="1"/>
    <col min="16" max="16384" width="9.140625" style="15"/>
  </cols>
  <sheetData>
    <row r="2" spans="2:15" ht="15">
      <c r="B2" s="14"/>
      <c r="C2" s="14"/>
      <c r="D2" s="14"/>
      <c r="H2" s="14"/>
      <c r="O2" s="14" t="s">
        <v>208</v>
      </c>
    </row>
    <row r="3" spans="2:15" ht="36" customHeight="1">
      <c r="B3" s="145" t="s">
        <v>234</v>
      </c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</row>
    <row r="4" spans="2:15" ht="3.75" customHeight="1"/>
    <row r="5" spans="2:15">
      <c r="B5" s="147">
        <v>2023</v>
      </c>
      <c r="C5" s="147"/>
      <c r="D5" s="147"/>
      <c r="E5" s="147"/>
      <c r="F5" s="147"/>
      <c r="G5" s="147"/>
      <c r="H5" s="147"/>
      <c r="I5" s="147"/>
      <c r="J5" s="147"/>
      <c r="K5" s="147"/>
      <c r="L5" s="147"/>
      <c r="M5" s="147"/>
      <c r="N5" s="147"/>
      <c r="O5" s="147"/>
    </row>
    <row r="6" spans="2:15" ht="15" customHeight="1">
      <c r="B6" s="146" t="s">
        <v>40</v>
      </c>
      <c r="C6" s="146"/>
      <c r="D6" s="146"/>
      <c r="E6" s="146"/>
      <c r="F6" s="146"/>
      <c r="G6" s="146"/>
      <c r="H6" s="146"/>
      <c r="I6" s="146"/>
      <c r="J6" s="146"/>
      <c r="K6" s="146"/>
      <c r="L6" s="146"/>
      <c r="M6" s="146"/>
      <c r="N6" s="146"/>
      <c r="O6" s="146"/>
    </row>
    <row r="7" spans="2:15" ht="3" customHeight="1"/>
    <row r="8" spans="2:15" ht="21.75" customHeight="1">
      <c r="B8" s="157" t="s">
        <v>42</v>
      </c>
      <c r="C8" s="162" t="s">
        <v>178</v>
      </c>
      <c r="D8" s="159"/>
      <c r="E8" s="159"/>
      <c r="F8" s="159"/>
      <c r="G8" s="159"/>
      <c r="H8" s="159"/>
      <c r="I8" s="159"/>
      <c r="J8" s="159"/>
      <c r="K8" s="159"/>
      <c r="L8" s="159"/>
      <c r="M8" s="159"/>
      <c r="N8" s="159"/>
      <c r="O8" s="163"/>
    </row>
    <row r="9" spans="2:15" ht="3.75" customHeight="1">
      <c r="B9" s="157"/>
      <c r="C9" s="94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95"/>
    </row>
    <row r="10" spans="2:15" s="16" customFormat="1" ht="88.5" customHeight="1">
      <c r="B10" s="157"/>
      <c r="C10" s="98" t="s">
        <v>224</v>
      </c>
      <c r="D10" s="27" t="s">
        <v>474</v>
      </c>
      <c r="E10" s="98" t="s">
        <v>475</v>
      </c>
      <c r="F10" s="27" t="s">
        <v>225</v>
      </c>
      <c r="G10" s="98" t="s">
        <v>226</v>
      </c>
      <c r="H10" s="27" t="s">
        <v>227</v>
      </c>
      <c r="I10" s="98" t="s">
        <v>228</v>
      </c>
      <c r="J10" s="98" t="s">
        <v>232</v>
      </c>
      <c r="K10" s="27" t="s">
        <v>233</v>
      </c>
      <c r="L10" s="98" t="s">
        <v>229</v>
      </c>
      <c r="M10" s="27" t="s">
        <v>230</v>
      </c>
      <c r="N10" s="98" t="s">
        <v>231</v>
      </c>
      <c r="O10" s="27" t="s">
        <v>187</v>
      </c>
    </row>
    <row r="11" spans="2:15" ht="3.75" customHeight="1"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</row>
    <row r="12" spans="2:15" ht="15.75" customHeight="1">
      <c r="B12" s="5" t="s">
        <v>19</v>
      </c>
      <c r="C12" s="6">
        <v>14461</v>
      </c>
      <c r="D12" s="6">
        <v>8939</v>
      </c>
      <c r="E12" s="6">
        <v>615</v>
      </c>
      <c r="F12" s="6">
        <v>1684</v>
      </c>
      <c r="G12" s="6">
        <v>7064</v>
      </c>
      <c r="H12" s="6">
        <v>4328</v>
      </c>
      <c r="I12" s="6">
        <v>2029</v>
      </c>
      <c r="J12" s="6">
        <v>12759</v>
      </c>
      <c r="K12" s="6">
        <v>6855</v>
      </c>
      <c r="L12" s="6">
        <v>1108</v>
      </c>
      <c r="M12" s="6">
        <v>745</v>
      </c>
      <c r="N12" s="6">
        <v>537</v>
      </c>
      <c r="O12" s="6">
        <v>34748</v>
      </c>
    </row>
    <row r="13" spans="2:15" ht="15.75" customHeight="1">
      <c r="B13" s="11" t="s">
        <v>43</v>
      </c>
      <c r="C13" s="18">
        <v>841</v>
      </c>
      <c r="D13" s="18">
        <v>1267</v>
      </c>
      <c r="E13" s="18">
        <v>54</v>
      </c>
      <c r="F13" s="18">
        <v>146</v>
      </c>
      <c r="G13" s="18">
        <v>559</v>
      </c>
      <c r="H13" s="18">
        <v>354</v>
      </c>
      <c r="I13" s="18">
        <v>113</v>
      </c>
      <c r="J13" s="18">
        <v>1341</v>
      </c>
      <c r="K13" s="18">
        <v>681</v>
      </c>
      <c r="L13" s="18">
        <v>57</v>
      </c>
      <c r="M13" s="18">
        <v>50</v>
      </c>
      <c r="N13" s="18">
        <v>75</v>
      </c>
      <c r="O13" s="18">
        <v>3315</v>
      </c>
    </row>
    <row r="14" spans="2:15" ht="15.75" customHeight="1">
      <c r="B14" s="11" t="s">
        <v>44</v>
      </c>
      <c r="C14" s="18">
        <v>185</v>
      </c>
      <c r="D14" s="18">
        <v>68</v>
      </c>
      <c r="E14" s="18">
        <v>15</v>
      </c>
      <c r="F14" s="18">
        <v>34</v>
      </c>
      <c r="G14" s="18">
        <v>81</v>
      </c>
      <c r="H14" s="18">
        <v>30</v>
      </c>
      <c r="I14" s="18">
        <v>40</v>
      </c>
      <c r="J14" s="18">
        <v>110</v>
      </c>
      <c r="K14" s="18">
        <v>94</v>
      </c>
      <c r="L14" s="18">
        <v>6</v>
      </c>
      <c r="M14" s="18">
        <v>5</v>
      </c>
      <c r="N14" s="18">
        <v>43</v>
      </c>
      <c r="O14" s="18">
        <v>609</v>
      </c>
    </row>
    <row r="15" spans="2:15" ht="15.75" customHeight="1">
      <c r="B15" s="11" t="s">
        <v>46</v>
      </c>
      <c r="C15" s="18">
        <v>1213</v>
      </c>
      <c r="D15" s="18">
        <v>517</v>
      </c>
      <c r="E15" s="18">
        <v>19</v>
      </c>
      <c r="F15" s="18">
        <v>292</v>
      </c>
      <c r="G15" s="18">
        <v>555</v>
      </c>
      <c r="H15" s="18">
        <v>249</v>
      </c>
      <c r="I15" s="18">
        <v>80</v>
      </c>
      <c r="J15" s="18">
        <v>593</v>
      </c>
      <c r="K15" s="18">
        <v>470</v>
      </c>
      <c r="L15" s="18">
        <v>64</v>
      </c>
      <c r="M15" s="18">
        <v>56</v>
      </c>
      <c r="N15" s="18">
        <v>29</v>
      </c>
      <c r="O15" s="18">
        <v>1876</v>
      </c>
    </row>
    <row r="16" spans="2:15" ht="15.75" customHeight="1">
      <c r="B16" s="11" t="s">
        <v>45</v>
      </c>
      <c r="C16" s="18">
        <v>398</v>
      </c>
      <c r="D16" s="18">
        <v>196</v>
      </c>
      <c r="E16" s="18">
        <v>3</v>
      </c>
      <c r="F16" s="18">
        <v>50</v>
      </c>
      <c r="G16" s="18">
        <v>121</v>
      </c>
      <c r="H16" s="18">
        <v>72</v>
      </c>
      <c r="I16" s="18">
        <v>148</v>
      </c>
      <c r="J16" s="18">
        <v>374</v>
      </c>
      <c r="K16" s="18">
        <v>82</v>
      </c>
      <c r="L16" s="18">
        <v>17</v>
      </c>
      <c r="M16" s="18">
        <v>12</v>
      </c>
      <c r="N16" s="18">
        <v>28</v>
      </c>
      <c r="O16" s="18">
        <v>162</v>
      </c>
    </row>
    <row r="17" spans="2:15" ht="15.75" customHeight="1">
      <c r="B17" s="11" t="s">
        <v>47</v>
      </c>
      <c r="C17" s="18">
        <v>313</v>
      </c>
      <c r="D17" s="18">
        <v>98</v>
      </c>
      <c r="E17" s="18">
        <v>7</v>
      </c>
      <c r="F17" s="18">
        <v>16</v>
      </c>
      <c r="G17" s="18">
        <v>132</v>
      </c>
      <c r="H17" s="18">
        <v>69</v>
      </c>
      <c r="I17" s="18">
        <v>28</v>
      </c>
      <c r="J17" s="18">
        <v>248</v>
      </c>
      <c r="K17" s="18">
        <v>66</v>
      </c>
      <c r="L17" s="18">
        <v>19</v>
      </c>
      <c r="M17" s="18">
        <v>12</v>
      </c>
      <c r="N17" s="18">
        <v>2</v>
      </c>
      <c r="O17" s="18">
        <v>420</v>
      </c>
    </row>
    <row r="18" spans="2:15" ht="15.75" customHeight="1">
      <c r="B18" s="11" t="s">
        <v>48</v>
      </c>
      <c r="C18" s="18">
        <v>810</v>
      </c>
      <c r="D18" s="18">
        <v>410</v>
      </c>
      <c r="E18" s="18">
        <v>73</v>
      </c>
      <c r="F18" s="18">
        <v>198</v>
      </c>
      <c r="G18" s="18">
        <v>395</v>
      </c>
      <c r="H18" s="18">
        <v>241</v>
      </c>
      <c r="I18" s="18">
        <v>128</v>
      </c>
      <c r="J18" s="18">
        <v>757</v>
      </c>
      <c r="K18" s="18">
        <v>376</v>
      </c>
      <c r="L18" s="18">
        <v>39</v>
      </c>
      <c r="M18" s="18">
        <v>30</v>
      </c>
      <c r="N18" s="18">
        <v>8</v>
      </c>
      <c r="O18" s="18">
        <v>1919</v>
      </c>
    </row>
    <row r="19" spans="2:15" ht="15.75" customHeight="1">
      <c r="B19" s="11" t="s">
        <v>49</v>
      </c>
      <c r="C19" s="18">
        <v>177</v>
      </c>
      <c r="D19" s="18">
        <v>81</v>
      </c>
      <c r="E19" s="18">
        <v>3</v>
      </c>
      <c r="F19" s="18">
        <v>12</v>
      </c>
      <c r="G19" s="18">
        <v>155</v>
      </c>
      <c r="H19" s="18">
        <v>48</v>
      </c>
      <c r="I19" s="18">
        <v>31</v>
      </c>
      <c r="J19" s="18">
        <v>133</v>
      </c>
      <c r="K19" s="18">
        <v>70</v>
      </c>
      <c r="L19" s="18">
        <v>15</v>
      </c>
      <c r="M19" s="18">
        <v>13</v>
      </c>
      <c r="N19" s="18">
        <v>5</v>
      </c>
      <c r="O19" s="18">
        <v>476</v>
      </c>
    </row>
    <row r="20" spans="2:15" ht="15.75" customHeight="1">
      <c r="B20" s="11" t="s">
        <v>50</v>
      </c>
      <c r="C20" s="18">
        <v>1554</v>
      </c>
      <c r="D20" s="18">
        <v>717</v>
      </c>
      <c r="E20" s="18">
        <v>49</v>
      </c>
      <c r="F20" s="18">
        <v>67</v>
      </c>
      <c r="G20" s="18">
        <v>496</v>
      </c>
      <c r="H20" s="18">
        <v>310</v>
      </c>
      <c r="I20" s="18">
        <v>66</v>
      </c>
      <c r="J20" s="18">
        <v>828</v>
      </c>
      <c r="K20" s="18">
        <v>401</v>
      </c>
      <c r="L20" s="18">
        <v>76</v>
      </c>
      <c r="M20" s="18">
        <v>47</v>
      </c>
      <c r="N20" s="18">
        <v>30</v>
      </c>
      <c r="O20" s="18">
        <v>2029</v>
      </c>
    </row>
    <row r="21" spans="2:15" ht="15.75" customHeight="1">
      <c r="B21" s="11" t="s">
        <v>51</v>
      </c>
      <c r="C21" s="18">
        <v>56</v>
      </c>
      <c r="D21" s="18">
        <v>61</v>
      </c>
      <c r="E21" s="18">
        <v>2</v>
      </c>
      <c r="F21" s="18">
        <v>16</v>
      </c>
      <c r="G21" s="18">
        <v>79</v>
      </c>
      <c r="H21" s="18">
        <v>56</v>
      </c>
      <c r="I21" s="18">
        <v>11</v>
      </c>
      <c r="J21" s="18">
        <v>108</v>
      </c>
      <c r="K21" s="18">
        <v>49</v>
      </c>
      <c r="L21" s="18">
        <v>15</v>
      </c>
      <c r="M21" s="18">
        <v>11</v>
      </c>
      <c r="N21" s="18">
        <v>4</v>
      </c>
      <c r="O21" s="18">
        <v>151</v>
      </c>
    </row>
    <row r="22" spans="2:15" ht="15.75" customHeight="1">
      <c r="B22" s="11" t="s">
        <v>52</v>
      </c>
      <c r="C22" s="18">
        <v>916</v>
      </c>
      <c r="D22" s="18">
        <v>504</v>
      </c>
      <c r="E22" s="18">
        <v>18</v>
      </c>
      <c r="F22" s="18">
        <v>53</v>
      </c>
      <c r="G22" s="18">
        <v>364</v>
      </c>
      <c r="H22" s="18">
        <v>258</v>
      </c>
      <c r="I22" s="18">
        <v>188</v>
      </c>
      <c r="J22" s="18">
        <v>1021</v>
      </c>
      <c r="K22" s="18">
        <v>673</v>
      </c>
      <c r="L22" s="18">
        <v>107</v>
      </c>
      <c r="M22" s="18">
        <v>46</v>
      </c>
      <c r="N22" s="18">
        <v>41</v>
      </c>
      <c r="O22" s="18">
        <v>2418</v>
      </c>
    </row>
    <row r="23" spans="2:15" ht="15.75" customHeight="1">
      <c r="B23" s="11" t="s">
        <v>53</v>
      </c>
      <c r="C23" s="18">
        <v>3164</v>
      </c>
      <c r="D23" s="18">
        <v>1844</v>
      </c>
      <c r="E23" s="18">
        <v>274</v>
      </c>
      <c r="F23" s="18">
        <v>329</v>
      </c>
      <c r="G23" s="18">
        <v>1439</v>
      </c>
      <c r="H23" s="18">
        <v>942</v>
      </c>
      <c r="I23" s="18">
        <v>430</v>
      </c>
      <c r="J23" s="18">
        <v>2615</v>
      </c>
      <c r="K23" s="18">
        <v>1401</v>
      </c>
      <c r="L23" s="18">
        <v>289</v>
      </c>
      <c r="M23" s="18">
        <v>151</v>
      </c>
      <c r="N23" s="18">
        <v>81</v>
      </c>
      <c r="O23" s="18">
        <v>8958</v>
      </c>
    </row>
    <row r="24" spans="2:15" ht="15.75" customHeight="1">
      <c r="B24" s="11" t="s">
        <v>54</v>
      </c>
      <c r="C24" s="18">
        <v>100</v>
      </c>
      <c r="D24" s="18">
        <v>31</v>
      </c>
      <c r="E24" s="18">
        <v>3</v>
      </c>
      <c r="F24" s="18">
        <v>3</v>
      </c>
      <c r="G24" s="18">
        <v>50</v>
      </c>
      <c r="H24" s="18">
        <v>31</v>
      </c>
      <c r="I24" s="18">
        <v>16</v>
      </c>
      <c r="J24" s="18">
        <v>56</v>
      </c>
      <c r="K24" s="18">
        <v>63</v>
      </c>
      <c r="L24" s="18">
        <v>9</v>
      </c>
      <c r="M24" s="18">
        <v>6</v>
      </c>
      <c r="N24" s="18">
        <v>2</v>
      </c>
      <c r="O24" s="18">
        <v>501</v>
      </c>
    </row>
    <row r="25" spans="2:15" ht="15.75" customHeight="1">
      <c r="B25" s="11" t="s">
        <v>55</v>
      </c>
      <c r="C25" s="18">
        <v>2315</v>
      </c>
      <c r="D25" s="18">
        <v>1604</v>
      </c>
      <c r="E25" s="18">
        <v>48</v>
      </c>
      <c r="F25" s="18">
        <v>301</v>
      </c>
      <c r="G25" s="18">
        <v>1283</v>
      </c>
      <c r="H25" s="18">
        <v>708</v>
      </c>
      <c r="I25" s="18">
        <v>200</v>
      </c>
      <c r="J25" s="18">
        <v>1951</v>
      </c>
      <c r="K25" s="18">
        <v>1061</v>
      </c>
      <c r="L25" s="18">
        <v>183</v>
      </c>
      <c r="M25" s="18">
        <v>154</v>
      </c>
      <c r="N25" s="18">
        <v>102</v>
      </c>
      <c r="O25" s="18">
        <v>5523</v>
      </c>
    </row>
    <row r="26" spans="2:15" ht="15.75" customHeight="1">
      <c r="B26" s="11" t="s">
        <v>56</v>
      </c>
      <c r="C26" s="18">
        <v>605</v>
      </c>
      <c r="D26" s="18">
        <v>334</v>
      </c>
      <c r="E26" s="18">
        <v>19</v>
      </c>
      <c r="F26" s="18">
        <v>34</v>
      </c>
      <c r="G26" s="18">
        <v>278</v>
      </c>
      <c r="H26" s="18">
        <v>211</v>
      </c>
      <c r="I26" s="18">
        <v>51</v>
      </c>
      <c r="J26" s="18">
        <v>891</v>
      </c>
      <c r="K26" s="18">
        <v>407</v>
      </c>
      <c r="L26" s="18">
        <v>61</v>
      </c>
      <c r="M26" s="18">
        <v>30</v>
      </c>
      <c r="N26" s="18">
        <v>10</v>
      </c>
      <c r="O26" s="18">
        <v>1732</v>
      </c>
    </row>
    <row r="27" spans="2:15" ht="15.75" customHeight="1">
      <c r="B27" s="11" t="s">
        <v>57</v>
      </c>
      <c r="C27" s="18">
        <v>625</v>
      </c>
      <c r="D27" s="18">
        <v>389</v>
      </c>
      <c r="E27" s="18">
        <v>22</v>
      </c>
      <c r="F27" s="18">
        <v>50</v>
      </c>
      <c r="G27" s="18">
        <v>424</v>
      </c>
      <c r="H27" s="18">
        <v>262</v>
      </c>
      <c r="I27" s="18">
        <v>112</v>
      </c>
      <c r="J27" s="18">
        <v>707</v>
      </c>
      <c r="K27" s="18">
        <v>480</v>
      </c>
      <c r="L27" s="18">
        <v>90</v>
      </c>
      <c r="M27" s="18">
        <v>72</v>
      </c>
      <c r="N27" s="18">
        <v>30</v>
      </c>
      <c r="O27" s="18">
        <v>1884</v>
      </c>
    </row>
    <row r="28" spans="2:15" ht="15.75" customHeight="1">
      <c r="B28" s="11" t="s">
        <v>58</v>
      </c>
      <c r="C28" s="18">
        <v>395</v>
      </c>
      <c r="D28" s="18">
        <v>493</v>
      </c>
      <c r="E28" s="18">
        <v>4</v>
      </c>
      <c r="F28" s="18">
        <v>14</v>
      </c>
      <c r="G28" s="18">
        <v>192</v>
      </c>
      <c r="H28" s="18">
        <v>114</v>
      </c>
      <c r="I28" s="18">
        <v>58</v>
      </c>
      <c r="J28" s="18">
        <v>193</v>
      </c>
      <c r="K28" s="18">
        <v>107</v>
      </c>
      <c r="L28" s="18">
        <v>25</v>
      </c>
      <c r="M28" s="18">
        <v>21</v>
      </c>
      <c r="N28" s="18">
        <v>12</v>
      </c>
      <c r="O28" s="18">
        <v>1264</v>
      </c>
    </row>
    <row r="29" spans="2:15" ht="15.75" customHeight="1">
      <c r="B29" s="11" t="s">
        <v>59</v>
      </c>
      <c r="C29" s="18">
        <v>494</v>
      </c>
      <c r="D29" s="18">
        <v>142</v>
      </c>
      <c r="E29" s="18">
        <v>1</v>
      </c>
      <c r="F29" s="18">
        <v>29</v>
      </c>
      <c r="G29" s="18">
        <v>209</v>
      </c>
      <c r="H29" s="18">
        <v>149</v>
      </c>
      <c r="I29" s="18">
        <v>262</v>
      </c>
      <c r="J29" s="18">
        <v>447</v>
      </c>
      <c r="K29" s="18">
        <v>151</v>
      </c>
      <c r="L29" s="18">
        <v>14</v>
      </c>
      <c r="M29" s="18">
        <v>11</v>
      </c>
      <c r="N29" s="18">
        <v>22</v>
      </c>
      <c r="O29" s="18">
        <v>389</v>
      </c>
    </row>
    <row r="30" spans="2:15" ht="15.75" customHeight="1">
      <c r="B30" s="11" t="s">
        <v>60</v>
      </c>
      <c r="C30" s="18">
        <v>300</v>
      </c>
      <c r="D30" s="18">
        <v>183</v>
      </c>
      <c r="E30" s="18">
        <v>1</v>
      </c>
      <c r="F30" s="18">
        <v>40</v>
      </c>
      <c r="G30" s="18">
        <v>252</v>
      </c>
      <c r="H30" s="18">
        <v>224</v>
      </c>
      <c r="I30" s="18">
        <v>67</v>
      </c>
      <c r="J30" s="18">
        <v>386</v>
      </c>
      <c r="K30" s="18">
        <v>223</v>
      </c>
      <c r="L30" s="18">
        <v>22</v>
      </c>
      <c r="M30" s="18">
        <v>18</v>
      </c>
      <c r="N30" s="18">
        <v>13</v>
      </c>
      <c r="O30" s="18">
        <v>1122</v>
      </c>
    </row>
    <row r="31" spans="2:15" ht="3.75" customHeight="1">
      <c r="B31" s="12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</row>
  </sheetData>
  <mergeCells count="5">
    <mergeCell ref="B3:O3"/>
    <mergeCell ref="B5:O5"/>
    <mergeCell ref="B6:O6"/>
    <mergeCell ref="B8:B10"/>
    <mergeCell ref="C8:O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3" orientation="landscape" r:id="rId1"/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>
    <tabColor rgb="FFD3D3F5"/>
    <pageSetUpPr fitToPage="1"/>
  </sheetPr>
  <dimension ref="B2:R58"/>
  <sheetViews>
    <sheetView showGridLines="0" zoomScaleNormal="100" workbookViewId="0"/>
  </sheetViews>
  <sheetFormatPr defaultColWidth="9.140625" defaultRowHeight="14.25" outlineLevelRow="1"/>
  <cols>
    <col min="1" max="1" width="8" style="15" customWidth="1"/>
    <col min="2" max="2" width="3.5703125" style="15" customWidth="1"/>
    <col min="3" max="3" width="53.140625" style="15" customWidth="1"/>
    <col min="4" max="4" width="6.85546875" style="15" customWidth="1"/>
    <col min="5" max="5" width="6.28515625" style="15" customWidth="1"/>
    <col min="6" max="6" width="6.85546875" style="15" customWidth="1"/>
    <col min="7" max="7" width="6" style="15" customWidth="1"/>
    <col min="8" max="8" width="6.28515625" style="15" customWidth="1"/>
    <col min="9" max="10" width="6.7109375" style="15" customWidth="1"/>
    <col min="11" max="11" width="6.85546875" style="15" customWidth="1"/>
    <col min="12" max="14" width="6.85546875" style="15" bestFit="1" customWidth="1"/>
    <col min="15" max="15" width="5.7109375" style="15" customWidth="1"/>
    <col min="16" max="16" width="7" style="15" customWidth="1"/>
    <col min="17" max="17" width="6.85546875" style="15" bestFit="1" customWidth="1"/>
    <col min="18" max="18" width="6.7109375" style="15" customWidth="1"/>
    <col min="19" max="16384" width="9.140625" style="15"/>
  </cols>
  <sheetData>
    <row r="2" spans="2:18" ht="15">
      <c r="C2" s="14"/>
      <c r="D2" s="14"/>
      <c r="E2" s="14"/>
      <c r="R2" s="14" t="s">
        <v>209</v>
      </c>
    </row>
    <row r="3" spans="2:18" ht="28.5" customHeight="1">
      <c r="B3" s="145" t="s">
        <v>237</v>
      </c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  <c r="Q3" s="145"/>
      <c r="R3" s="145"/>
    </row>
    <row r="4" spans="2:18" ht="3.75" customHeight="1"/>
    <row r="5" spans="2:18" ht="13.5" customHeight="1">
      <c r="B5" s="147">
        <v>2023</v>
      </c>
      <c r="C5" s="147"/>
      <c r="D5" s="147"/>
      <c r="E5" s="147"/>
      <c r="F5" s="147"/>
      <c r="G5" s="147"/>
      <c r="H5" s="147"/>
      <c r="I5" s="147"/>
      <c r="J5" s="147"/>
      <c r="K5" s="147"/>
      <c r="L5" s="147"/>
      <c r="M5" s="147"/>
      <c r="N5" s="147"/>
      <c r="O5" s="147"/>
      <c r="P5" s="147"/>
      <c r="Q5" s="147"/>
      <c r="R5" s="147"/>
    </row>
    <row r="6" spans="2:18" ht="15" customHeight="1">
      <c r="B6" s="146" t="s">
        <v>40</v>
      </c>
      <c r="C6" s="146"/>
      <c r="D6" s="146"/>
      <c r="E6" s="146"/>
      <c r="F6" s="146"/>
      <c r="G6" s="146"/>
      <c r="H6" s="146"/>
      <c r="I6" s="146"/>
      <c r="J6" s="146"/>
      <c r="K6" s="146"/>
      <c r="L6" s="146"/>
      <c r="M6" s="146"/>
      <c r="N6" s="146"/>
      <c r="O6" s="146"/>
      <c r="P6" s="146"/>
      <c r="Q6" s="146"/>
      <c r="R6" s="146"/>
    </row>
    <row r="7" spans="2:18" ht="3" customHeight="1"/>
    <row r="8" spans="2:18" ht="28.5" customHeight="1">
      <c r="B8" s="157" t="s">
        <v>38</v>
      </c>
      <c r="C8" s="157"/>
      <c r="D8" s="162" t="s">
        <v>178</v>
      </c>
      <c r="E8" s="159"/>
      <c r="F8" s="159"/>
      <c r="G8" s="159"/>
      <c r="H8" s="159"/>
      <c r="I8" s="159"/>
      <c r="J8" s="159"/>
      <c r="K8" s="159"/>
      <c r="L8" s="159"/>
      <c r="M8" s="159"/>
      <c r="N8" s="159"/>
      <c r="O8" s="159"/>
      <c r="P8" s="159"/>
      <c r="Q8" s="159"/>
      <c r="R8" s="163"/>
    </row>
    <row r="9" spans="2:18" ht="3.75" customHeight="1">
      <c r="B9" s="157"/>
      <c r="C9" s="157"/>
      <c r="D9" s="94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95"/>
    </row>
    <row r="10" spans="2:18" s="16" customFormat="1" ht="112.5" customHeight="1">
      <c r="B10" s="157"/>
      <c r="C10" s="157"/>
      <c r="D10" s="99" t="s">
        <v>238</v>
      </c>
      <c r="E10" s="98" t="s">
        <v>239</v>
      </c>
      <c r="F10" s="27" t="s">
        <v>240</v>
      </c>
      <c r="G10" s="98" t="s">
        <v>241</v>
      </c>
      <c r="H10" s="27" t="s">
        <v>242</v>
      </c>
      <c r="I10" s="98" t="s">
        <v>243</v>
      </c>
      <c r="J10" s="27" t="s">
        <v>244</v>
      </c>
      <c r="K10" s="98" t="s">
        <v>245</v>
      </c>
      <c r="L10" s="27" t="s">
        <v>246</v>
      </c>
      <c r="M10" s="98" t="s">
        <v>247</v>
      </c>
      <c r="N10" s="27" t="s">
        <v>251</v>
      </c>
      <c r="O10" s="98" t="s">
        <v>248</v>
      </c>
      <c r="P10" s="27" t="s">
        <v>249</v>
      </c>
      <c r="Q10" s="98" t="s">
        <v>254</v>
      </c>
      <c r="R10" s="97" t="s">
        <v>250</v>
      </c>
    </row>
    <row r="11" spans="2:18" ht="3.75" customHeight="1"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</row>
    <row r="12" spans="2:18" ht="16.5" customHeight="1">
      <c r="C12" s="5" t="s">
        <v>19</v>
      </c>
      <c r="D12" s="48">
        <v>1805</v>
      </c>
      <c r="E12" s="48">
        <v>1985</v>
      </c>
      <c r="F12" s="48">
        <v>12681</v>
      </c>
      <c r="G12" s="48">
        <v>84</v>
      </c>
      <c r="H12" s="48">
        <v>100</v>
      </c>
      <c r="I12" s="48">
        <v>10417</v>
      </c>
      <c r="J12" s="48">
        <v>1502</v>
      </c>
      <c r="K12" s="48">
        <v>3367</v>
      </c>
      <c r="L12" s="48">
        <v>41359</v>
      </c>
      <c r="M12" s="48">
        <v>52951</v>
      </c>
      <c r="N12" s="48">
        <v>17317</v>
      </c>
      <c r="O12" s="48">
        <v>2491</v>
      </c>
      <c r="P12" s="48">
        <v>2221</v>
      </c>
      <c r="Q12" s="48">
        <v>21476</v>
      </c>
      <c r="R12" s="48">
        <v>45573</v>
      </c>
    </row>
    <row r="13" spans="2:18" ht="16.5" customHeight="1">
      <c r="B13" s="7" t="s">
        <v>20</v>
      </c>
      <c r="C13" s="8" t="s">
        <v>26</v>
      </c>
      <c r="D13" s="49">
        <v>29</v>
      </c>
      <c r="E13" s="49">
        <v>21</v>
      </c>
      <c r="F13" s="49">
        <v>297</v>
      </c>
      <c r="G13" s="49">
        <v>1</v>
      </c>
      <c r="H13" s="49">
        <v>7</v>
      </c>
      <c r="I13" s="49">
        <v>523</v>
      </c>
      <c r="J13" s="49">
        <v>54</v>
      </c>
      <c r="K13" s="49">
        <v>44</v>
      </c>
      <c r="L13" s="49">
        <v>1137</v>
      </c>
      <c r="M13" s="49">
        <v>2322</v>
      </c>
      <c r="N13" s="49">
        <v>857</v>
      </c>
      <c r="O13" s="49">
        <v>38</v>
      </c>
      <c r="P13" s="49">
        <v>20</v>
      </c>
      <c r="Q13" s="49">
        <v>391</v>
      </c>
      <c r="R13" s="49">
        <v>1302</v>
      </c>
    </row>
    <row r="14" spans="2:18" ht="16.5" customHeight="1">
      <c r="B14" s="7" t="s">
        <v>0</v>
      </c>
      <c r="C14" s="8" t="s">
        <v>21</v>
      </c>
      <c r="D14" s="49">
        <v>1</v>
      </c>
      <c r="E14" s="49">
        <v>100</v>
      </c>
      <c r="F14" s="49">
        <v>131</v>
      </c>
      <c r="G14" s="49">
        <v>5</v>
      </c>
      <c r="H14" s="49">
        <v>0</v>
      </c>
      <c r="I14" s="49">
        <v>55</v>
      </c>
      <c r="J14" s="49">
        <v>8</v>
      </c>
      <c r="K14" s="49">
        <v>26</v>
      </c>
      <c r="L14" s="49">
        <v>197</v>
      </c>
      <c r="M14" s="49">
        <v>236</v>
      </c>
      <c r="N14" s="49">
        <v>234</v>
      </c>
      <c r="O14" s="49">
        <v>27</v>
      </c>
      <c r="P14" s="49">
        <v>8</v>
      </c>
      <c r="Q14" s="49">
        <v>52</v>
      </c>
      <c r="R14" s="49">
        <v>149</v>
      </c>
    </row>
    <row r="15" spans="2:18" ht="16.5" customHeight="1">
      <c r="B15" s="7" t="s">
        <v>1</v>
      </c>
      <c r="C15" s="8" t="s">
        <v>22</v>
      </c>
      <c r="D15" s="49">
        <f>+SUM(D16:D39)</f>
        <v>321</v>
      </c>
      <c r="E15" s="49">
        <f t="shared" ref="E15:R15" si="0">+SUM(E16:E39)</f>
        <v>62</v>
      </c>
      <c r="F15" s="49">
        <f t="shared" si="0"/>
        <v>1681</v>
      </c>
      <c r="G15" s="49">
        <f t="shared" si="0"/>
        <v>14</v>
      </c>
      <c r="H15" s="49">
        <f t="shared" si="0"/>
        <v>11</v>
      </c>
      <c r="I15" s="49">
        <f t="shared" si="0"/>
        <v>1188</v>
      </c>
      <c r="J15" s="49">
        <f t="shared" si="0"/>
        <v>385</v>
      </c>
      <c r="K15" s="49">
        <f t="shared" si="0"/>
        <v>620</v>
      </c>
      <c r="L15" s="49">
        <f t="shared" si="0"/>
        <v>6403</v>
      </c>
      <c r="M15" s="49">
        <f t="shared" si="0"/>
        <v>9845</v>
      </c>
      <c r="N15" s="49">
        <f t="shared" si="0"/>
        <v>4991</v>
      </c>
      <c r="O15" s="49">
        <f t="shared" si="0"/>
        <v>1029</v>
      </c>
      <c r="P15" s="49">
        <f t="shared" si="0"/>
        <v>335</v>
      </c>
      <c r="Q15" s="49">
        <f t="shared" si="0"/>
        <v>2858</v>
      </c>
      <c r="R15" s="49">
        <f t="shared" si="0"/>
        <v>5668</v>
      </c>
    </row>
    <row r="16" spans="2:18" hidden="1" outlineLevel="1">
      <c r="B16" s="116">
        <v>10</v>
      </c>
      <c r="C16" s="117" t="s">
        <v>523</v>
      </c>
      <c r="D16" s="120">
        <v>72</v>
      </c>
      <c r="E16" s="120">
        <v>2</v>
      </c>
      <c r="F16" s="120">
        <v>131</v>
      </c>
      <c r="G16" s="120">
        <v>1</v>
      </c>
      <c r="H16" s="120">
        <v>0</v>
      </c>
      <c r="I16" s="120">
        <v>276</v>
      </c>
      <c r="J16" s="120">
        <v>48</v>
      </c>
      <c r="K16" s="120">
        <v>92</v>
      </c>
      <c r="L16" s="120">
        <v>845</v>
      </c>
      <c r="M16" s="120">
        <v>1307</v>
      </c>
      <c r="N16" s="120">
        <v>502</v>
      </c>
      <c r="O16" s="120">
        <v>92</v>
      </c>
      <c r="P16" s="120">
        <v>34</v>
      </c>
      <c r="Q16" s="120">
        <v>452</v>
      </c>
      <c r="R16" s="120">
        <v>950</v>
      </c>
    </row>
    <row r="17" spans="2:18" hidden="1" outlineLevel="1">
      <c r="B17" s="116">
        <v>11</v>
      </c>
      <c r="C17" s="117" t="s">
        <v>524</v>
      </c>
      <c r="D17" s="120">
        <v>7</v>
      </c>
      <c r="E17" s="120">
        <v>1</v>
      </c>
      <c r="F17" s="120">
        <v>66</v>
      </c>
      <c r="G17" s="120">
        <v>1</v>
      </c>
      <c r="H17" s="120">
        <v>0</v>
      </c>
      <c r="I17" s="120">
        <v>40</v>
      </c>
      <c r="J17" s="120">
        <v>60</v>
      </c>
      <c r="K17" s="120">
        <v>18</v>
      </c>
      <c r="L17" s="120">
        <v>146</v>
      </c>
      <c r="M17" s="120">
        <v>205</v>
      </c>
      <c r="N17" s="120">
        <v>74</v>
      </c>
      <c r="O17" s="120">
        <v>28</v>
      </c>
      <c r="P17" s="120">
        <v>10</v>
      </c>
      <c r="Q17" s="120">
        <v>62</v>
      </c>
      <c r="R17" s="120">
        <v>135</v>
      </c>
    </row>
    <row r="18" spans="2:18" hidden="1" outlineLevel="1">
      <c r="B18" s="116">
        <v>12</v>
      </c>
      <c r="C18" s="117" t="s">
        <v>525</v>
      </c>
      <c r="D18" s="120">
        <v>0</v>
      </c>
      <c r="E18" s="120">
        <v>0</v>
      </c>
      <c r="F18" s="120">
        <v>1</v>
      </c>
      <c r="G18" s="120">
        <v>0</v>
      </c>
      <c r="H18" s="120">
        <v>0</v>
      </c>
      <c r="I18" s="120">
        <v>0</v>
      </c>
      <c r="J18" s="120">
        <v>0</v>
      </c>
      <c r="K18" s="120">
        <v>0</v>
      </c>
      <c r="L18" s="120">
        <v>0</v>
      </c>
      <c r="M18" s="120">
        <v>1</v>
      </c>
      <c r="N18" s="120">
        <v>0</v>
      </c>
      <c r="O18" s="120">
        <v>0</v>
      </c>
      <c r="P18" s="120">
        <v>0</v>
      </c>
      <c r="Q18" s="120">
        <v>0</v>
      </c>
      <c r="R18" s="120">
        <v>0</v>
      </c>
    </row>
    <row r="19" spans="2:18" hidden="1" outlineLevel="1">
      <c r="B19" s="116">
        <v>13</v>
      </c>
      <c r="C19" s="117" t="s">
        <v>526</v>
      </c>
      <c r="D19" s="120">
        <v>3</v>
      </c>
      <c r="E19" s="120">
        <v>1</v>
      </c>
      <c r="F19" s="120">
        <v>39</v>
      </c>
      <c r="G19" s="120">
        <v>0</v>
      </c>
      <c r="H19" s="120">
        <v>1</v>
      </c>
      <c r="I19" s="120">
        <v>35</v>
      </c>
      <c r="J19" s="120">
        <v>4</v>
      </c>
      <c r="K19" s="120">
        <v>13</v>
      </c>
      <c r="L19" s="120">
        <v>224</v>
      </c>
      <c r="M19" s="120">
        <v>437</v>
      </c>
      <c r="N19" s="120">
        <v>184</v>
      </c>
      <c r="O19" s="120">
        <v>57</v>
      </c>
      <c r="P19" s="120">
        <v>19</v>
      </c>
      <c r="Q19" s="120">
        <v>81</v>
      </c>
      <c r="R19" s="120">
        <v>242</v>
      </c>
    </row>
    <row r="20" spans="2:18" hidden="1" outlineLevel="1">
      <c r="B20" s="116">
        <v>14</v>
      </c>
      <c r="C20" s="117" t="s">
        <v>527</v>
      </c>
      <c r="D20" s="120">
        <v>7</v>
      </c>
      <c r="E20" s="120">
        <v>0</v>
      </c>
      <c r="F20" s="120">
        <v>19</v>
      </c>
      <c r="G20" s="120">
        <v>0</v>
      </c>
      <c r="H20" s="120">
        <v>0</v>
      </c>
      <c r="I20" s="120">
        <v>49</v>
      </c>
      <c r="J20" s="120">
        <v>13</v>
      </c>
      <c r="K20" s="120">
        <v>8</v>
      </c>
      <c r="L20" s="120">
        <v>292</v>
      </c>
      <c r="M20" s="120">
        <v>690</v>
      </c>
      <c r="N20" s="120">
        <v>239</v>
      </c>
      <c r="O20" s="120">
        <v>87</v>
      </c>
      <c r="P20" s="120">
        <v>2</v>
      </c>
      <c r="Q20" s="120">
        <v>79</v>
      </c>
      <c r="R20" s="120">
        <v>459</v>
      </c>
    </row>
    <row r="21" spans="2:18" hidden="1" outlineLevel="1">
      <c r="B21" s="116">
        <v>15</v>
      </c>
      <c r="C21" s="117" t="s">
        <v>528</v>
      </c>
      <c r="D21" s="120">
        <v>15</v>
      </c>
      <c r="E21" s="120">
        <v>0</v>
      </c>
      <c r="F21" s="120">
        <v>9</v>
      </c>
      <c r="G21" s="120">
        <v>1</v>
      </c>
      <c r="H21" s="120">
        <v>0</v>
      </c>
      <c r="I21" s="120">
        <v>32</v>
      </c>
      <c r="J21" s="120">
        <v>0</v>
      </c>
      <c r="K21" s="120">
        <v>5</v>
      </c>
      <c r="L21" s="120">
        <v>239</v>
      </c>
      <c r="M21" s="120">
        <v>478</v>
      </c>
      <c r="N21" s="120">
        <v>282</v>
      </c>
      <c r="O21" s="120">
        <v>60</v>
      </c>
      <c r="P21" s="120">
        <v>1</v>
      </c>
      <c r="Q21" s="120">
        <v>73</v>
      </c>
      <c r="R21" s="120">
        <v>203</v>
      </c>
    </row>
    <row r="22" spans="2:18" hidden="1" outlineLevel="1">
      <c r="B22" s="116">
        <v>16</v>
      </c>
      <c r="C22" s="117" t="s">
        <v>529</v>
      </c>
      <c r="D22" s="120">
        <v>36</v>
      </c>
      <c r="E22" s="120">
        <v>3</v>
      </c>
      <c r="F22" s="120">
        <v>124</v>
      </c>
      <c r="G22" s="120">
        <v>5</v>
      </c>
      <c r="H22" s="120">
        <v>0</v>
      </c>
      <c r="I22" s="120">
        <v>101</v>
      </c>
      <c r="J22" s="120">
        <v>18</v>
      </c>
      <c r="K22" s="120">
        <v>69</v>
      </c>
      <c r="L22" s="120">
        <v>511</v>
      </c>
      <c r="M22" s="120">
        <v>778</v>
      </c>
      <c r="N22" s="120">
        <v>538</v>
      </c>
      <c r="O22" s="120">
        <v>72</v>
      </c>
      <c r="P22" s="120">
        <v>13</v>
      </c>
      <c r="Q22" s="120">
        <v>257</v>
      </c>
      <c r="R22" s="120">
        <v>415</v>
      </c>
    </row>
    <row r="23" spans="2:18" hidden="1" outlineLevel="1">
      <c r="B23" s="116">
        <v>17</v>
      </c>
      <c r="C23" s="117" t="s">
        <v>530</v>
      </c>
      <c r="D23" s="120">
        <v>9</v>
      </c>
      <c r="E23" s="120">
        <v>1</v>
      </c>
      <c r="F23" s="120">
        <v>25</v>
      </c>
      <c r="G23" s="120">
        <v>0</v>
      </c>
      <c r="H23" s="120">
        <v>0</v>
      </c>
      <c r="I23" s="120">
        <v>11</v>
      </c>
      <c r="J23" s="120">
        <v>10</v>
      </c>
      <c r="K23" s="120">
        <v>25</v>
      </c>
      <c r="L23" s="120">
        <v>89</v>
      </c>
      <c r="M23" s="120">
        <v>141</v>
      </c>
      <c r="N23" s="120">
        <v>51</v>
      </c>
      <c r="O23" s="120">
        <v>13</v>
      </c>
      <c r="P23" s="120">
        <v>12</v>
      </c>
      <c r="Q23" s="120">
        <v>56</v>
      </c>
      <c r="R23" s="120">
        <v>70</v>
      </c>
    </row>
    <row r="24" spans="2:18" hidden="1" outlineLevel="1">
      <c r="B24" s="116">
        <v>18</v>
      </c>
      <c r="C24" s="117" t="s">
        <v>531</v>
      </c>
      <c r="D24" s="120">
        <v>5</v>
      </c>
      <c r="E24" s="120">
        <v>0</v>
      </c>
      <c r="F24" s="120">
        <v>20</v>
      </c>
      <c r="G24" s="120">
        <v>0</v>
      </c>
      <c r="H24" s="120">
        <v>0</v>
      </c>
      <c r="I24" s="120">
        <v>22</v>
      </c>
      <c r="J24" s="120">
        <v>1</v>
      </c>
      <c r="K24" s="120">
        <v>12</v>
      </c>
      <c r="L24" s="120">
        <v>141</v>
      </c>
      <c r="M24" s="120">
        <v>266</v>
      </c>
      <c r="N24" s="120">
        <v>82</v>
      </c>
      <c r="O24" s="120">
        <v>10</v>
      </c>
      <c r="P24" s="120">
        <v>6</v>
      </c>
      <c r="Q24" s="120">
        <v>75</v>
      </c>
      <c r="R24" s="120">
        <v>184</v>
      </c>
    </row>
    <row r="25" spans="2:18" hidden="1" outlineLevel="1">
      <c r="B25" s="116">
        <v>19</v>
      </c>
      <c r="C25" s="117" t="s">
        <v>532</v>
      </c>
      <c r="D25" s="120">
        <v>0</v>
      </c>
      <c r="E25" s="120">
        <v>0</v>
      </c>
      <c r="F25" s="120">
        <v>5</v>
      </c>
      <c r="G25" s="120">
        <v>0</v>
      </c>
      <c r="H25" s="120">
        <v>0</v>
      </c>
      <c r="I25" s="120">
        <v>0</v>
      </c>
      <c r="J25" s="120">
        <v>3</v>
      </c>
      <c r="K25" s="120">
        <v>7</v>
      </c>
      <c r="L25" s="120">
        <v>6</v>
      </c>
      <c r="M25" s="120">
        <v>11</v>
      </c>
      <c r="N25" s="120">
        <v>4</v>
      </c>
      <c r="O25" s="120">
        <v>0</v>
      </c>
      <c r="P25" s="120">
        <v>2</v>
      </c>
      <c r="Q25" s="120">
        <v>6</v>
      </c>
      <c r="R25" s="120">
        <v>2</v>
      </c>
    </row>
    <row r="26" spans="2:18" hidden="1" outlineLevel="1">
      <c r="B26" s="116">
        <v>20</v>
      </c>
      <c r="C26" s="117" t="s">
        <v>533</v>
      </c>
      <c r="D26" s="120">
        <v>9</v>
      </c>
      <c r="E26" s="120">
        <v>1</v>
      </c>
      <c r="F26" s="120">
        <v>37</v>
      </c>
      <c r="G26" s="120">
        <v>1</v>
      </c>
      <c r="H26" s="120">
        <v>0</v>
      </c>
      <c r="I26" s="120">
        <v>20</v>
      </c>
      <c r="J26" s="120">
        <v>24</v>
      </c>
      <c r="K26" s="120">
        <v>55</v>
      </c>
      <c r="L26" s="120">
        <v>124</v>
      </c>
      <c r="M26" s="120">
        <v>176</v>
      </c>
      <c r="N26" s="120">
        <v>109</v>
      </c>
      <c r="O26" s="120">
        <v>32</v>
      </c>
      <c r="P26" s="120">
        <v>17</v>
      </c>
      <c r="Q26" s="120">
        <v>56</v>
      </c>
      <c r="R26" s="120">
        <v>96</v>
      </c>
    </row>
    <row r="27" spans="2:18" hidden="1" outlineLevel="1">
      <c r="B27" s="116">
        <v>21</v>
      </c>
      <c r="C27" s="117" t="s">
        <v>534</v>
      </c>
      <c r="D27" s="120">
        <v>3</v>
      </c>
      <c r="E27" s="120">
        <v>0</v>
      </c>
      <c r="F27" s="120">
        <v>5</v>
      </c>
      <c r="G27" s="120">
        <v>0</v>
      </c>
      <c r="H27" s="120">
        <v>0</v>
      </c>
      <c r="I27" s="120">
        <v>2</v>
      </c>
      <c r="J27" s="120">
        <v>4</v>
      </c>
      <c r="K27" s="120">
        <v>9</v>
      </c>
      <c r="L27" s="120">
        <v>24</v>
      </c>
      <c r="M27" s="120">
        <v>31</v>
      </c>
      <c r="N27" s="120">
        <v>17</v>
      </c>
      <c r="O27" s="120">
        <v>6</v>
      </c>
      <c r="P27" s="120">
        <v>4</v>
      </c>
      <c r="Q27" s="120">
        <v>16</v>
      </c>
      <c r="R27" s="120">
        <v>25</v>
      </c>
    </row>
    <row r="28" spans="2:18" hidden="1" outlineLevel="1">
      <c r="B28" s="116">
        <v>22</v>
      </c>
      <c r="C28" s="117" t="s">
        <v>535</v>
      </c>
      <c r="D28" s="120">
        <v>10</v>
      </c>
      <c r="E28" s="120">
        <v>0</v>
      </c>
      <c r="F28" s="120">
        <v>40</v>
      </c>
      <c r="G28" s="120">
        <v>0</v>
      </c>
      <c r="H28" s="120">
        <v>0</v>
      </c>
      <c r="I28" s="120">
        <v>15</v>
      </c>
      <c r="J28" s="120">
        <v>9</v>
      </c>
      <c r="K28" s="120">
        <v>25</v>
      </c>
      <c r="L28" s="120">
        <v>205</v>
      </c>
      <c r="M28" s="120">
        <v>331</v>
      </c>
      <c r="N28" s="120">
        <v>159</v>
      </c>
      <c r="O28" s="120">
        <v>40</v>
      </c>
      <c r="P28" s="120">
        <v>15</v>
      </c>
      <c r="Q28" s="120">
        <v>107</v>
      </c>
      <c r="R28" s="120">
        <v>128</v>
      </c>
    </row>
    <row r="29" spans="2:18" hidden="1" outlineLevel="1">
      <c r="B29" s="116">
        <v>23</v>
      </c>
      <c r="C29" s="117" t="s">
        <v>536</v>
      </c>
      <c r="D29" s="120">
        <v>24</v>
      </c>
      <c r="E29" s="120">
        <v>27</v>
      </c>
      <c r="F29" s="120">
        <v>186</v>
      </c>
      <c r="G29" s="120">
        <v>1</v>
      </c>
      <c r="H29" s="120">
        <v>3</v>
      </c>
      <c r="I29" s="120">
        <v>110</v>
      </c>
      <c r="J29" s="120">
        <v>53</v>
      </c>
      <c r="K29" s="120">
        <v>45</v>
      </c>
      <c r="L29" s="120">
        <v>517</v>
      </c>
      <c r="M29" s="120">
        <v>750</v>
      </c>
      <c r="N29" s="120">
        <v>539</v>
      </c>
      <c r="O29" s="120">
        <v>71</v>
      </c>
      <c r="P29" s="120">
        <v>41</v>
      </c>
      <c r="Q29" s="120">
        <v>209</v>
      </c>
      <c r="R29" s="120">
        <v>413</v>
      </c>
    </row>
    <row r="30" spans="2:18" hidden="1" outlineLevel="1">
      <c r="B30" s="116">
        <v>24</v>
      </c>
      <c r="C30" s="117" t="s">
        <v>537</v>
      </c>
      <c r="D30" s="120">
        <v>6</v>
      </c>
      <c r="E30" s="120">
        <v>0</v>
      </c>
      <c r="F30" s="120">
        <v>20</v>
      </c>
      <c r="G30" s="120">
        <v>0</v>
      </c>
      <c r="H30" s="120">
        <v>0</v>
      </c>
      <c r="I30" s="120">
        <v>14</v>
      </c>
      <c r="J30" s="120">
        <v>5</v>
      </c>
      <c r="K30" s="120">
        <v>13</v>
      </c>
      <c r="L30" s="120">
        <v>61</v>
      </c>
      <c r="M30" s="120">
        <v>73</v>
      </c>
      <c r="N30" s="120">
        <v>45</v>
      </c>
      <c r="O30" s="120">
        <v>11</v>
      </c>
      <c r="P30" s="120">
        <v>8</v>
      </c>
      <c r="Q30" s="120">
        <v>30</v>
      </c>
      <c r="R30" s="120">
        <v>39</v>
      </c>
    </row>
    <row r="31" spans="2:18" hidden="1" outlineLevel="1">
      <c r="B31" s="116">
        <v>25</v>
      </c>
      <c r="C31" s="117" t="s">
        <v>538</v>
      </c>
      <c r="D31" s="120">
        <v>45</v>
      </c>
      <c r="E31" s="120">
        <v>20</v>
      </c>
      <c r="F31" s="120">
        <v>548</v>
      </c>
      <c r="G31" s="120">
        <v>1</v>
      </c>
      <c r="H31" s="120">
        <v>0</v>
      </c>
      <c r="I31" s="120">
        <v>240</v>
      </c>
      <c r="J31" s="120">
        <v>45</v>
      </c>
      <c r="K31" s="120">
        <v>81</v>
      </c>
      <c r="L31" s="120">
        <v>1548</v>
      </c>
      <c r="M31" s="120">
        <v>2087</v>
      </c>
      <c r="N31" s="120">
        <v>1060</v>
      </c>
      <c r="O31" s="120">
        <v>221</v>
      </c>
      <c r="P31" s="120">
        <v>34</v>
      </c>
      <c r="Q31" s="120">
        <v>627</v>
      </c>
      <c r="R31" s="120">
        <v>1189</v>
      </c>
    </row>
    <row r="32" spans="2:18" hidden="1" outlineLevel="1">
      <c r="B32" s="116">
        <v>26</v>
      </c>
      <c r="C32" s="117" t="s">
        <v>539</v>
      </c>
      <c r="D32" s="120">
        <v>1</v>
      </c>
      <c r="E32" s="120">
        <v>0</v>
      </c>
      <c r="F32" s="120">
        <v>11</v>
      </c>
      <c r="G32" s="120">
        <v>0</v>
      </c>
      <c r="H32" s="120">
        <v>0</v>
      </c>
      <c r="I32" s="120">
        <v>6</v>
      </c>
      <c r="J32" s="120">
        <v>0</v>
      </c>
      <c r="K32" s="120">
        <v>5</v>
      </c>
      <c r="L32" s="120">
        <v>31</v>
      </c>
      <c r="M32" s="120">
        <v>43</v>
      </c>
      <c r="N32" s="120">
        <v>26</v>
      </c>
      <c r="O32" s="120">
        <v>6</v>
      </c>
      <c r="P32" s="120">
        <v>9</v>
      </c>
      <c r="Q32" s="120">
        <v>20</v>
      </c>
      <c r="R32" s="120">
        <v>19</v>
      </c>
    </row>
    <row r="33" spans="2:18" hidden="1" outlineLevel="1">
      <c r="B33" s="116">
        <v>27</v>
      </c>
      <c r="C33" s="117" t="s">
        <v>540</v>
      </c>
      <c r="D33" s="120">
        <v>3</v>
      </c>
      <c r="E33" s="120">
        <v>0</v>
      </c>
      <c r="F33" s="120">
        <v>26</v>
      </c>
      <c r="G33" s="120">
        <v>1</v>
      </c>
      <c r="H33" s="120">
        <v>0</v>
      </c>
      <c r="I33" s="120">
        <v>16</v>
      </c>
      <c r="J33" s="120">
        <v>3</v>
      </c>
      <c r="K33" s="120">
        <v>8</v>
      </c>
      <c r="L33" s="120">
        <v>83</v>
      </c>
      <c r="M33" s="120">
        <v>122</v>
      </c>
      <c r="N33" s="120">
        <v>49</v>
      </c>
      <c r="O33" s="120">
        <v>7</v>
      </c>
      <c r="P33" s="120">
        <v>19</v>
      </c>
      <c r="Q33" s="120">
        <v>61</v>
      </c>
      <c r="R33" s="120">
        <v>55</v>
      </c>
    </row>
    <row r="34" spans="2:18" hidden="1" outlineLevel="1">
      <c r="B34" s="116">
        <v>28</v>
      </c>
      <c r="C34" s="117" t="s">
        <v>541</v>
      </c>
      <c r="D34" s="120">
        <v>6</v>
      </c>
      <c r="E34" s="120">
        <v>1</v>
      </c>
      <c r="F34" s="120">
        <v>80</v>
      </c>
      <c r="G34" s="120">
        <v>0</v>
      </c>
      <c r="H34" s="120">
        <v>1</v>
      </c>
      <c r="I34" s="120">
        <v>29</v>
      </c>
      <c r="J34" s="120">
        <v>12</v>
      </c>
      <c r="K34" s="120">
        <v>18</v>
      </c>
      <c r="L34" s="120">
        <v>238</v>
      </c>
      <c r="M34" s="120">
        <v>343</v>
      </c>
      <c r="N34" s="120">
        <v>157</v>
      </c>
      <c r="O34" s="120">
        <v>32</v>
      </c>
      <c r="P34" s="120">
        <v>9</v>
      </c>
      <c r="Q34" s="120">
        <v>101</v>
      </c>
      <c r="R34" s="120">
        <v>176</v>
      </c>
    </row>
    <row r="35" spans="2:18" hidden="1" outlineLevel="1">
      <c r="B35" s="116">
        <v>29</v>
      </c>
      <c r="C35" s="117" t="s">
        <v>542</v>
      </c>
      <c r="D35" s="120">
        <v>4</v>
      </c>
      <c r="E35" s="120">
        <v>0</v>
      </c>
      <c r="F35" s="120">
        <v>38</v>
      </c>
      <c r="G35" s="120">
        <v>1</v>
      </c>
      <c r="H35" s="120">
        <v>0</v>
      </c>
      <c r="I35" s="120">
        <v>26</v>
      </c>
      <c r="J35" s="120">
        <v>6</v>
      </c>
      <c r="K35" s="120">
        <v>31</v>
      </c>
      <c r="L35" s="120">
        <v>90</v>
      </c>
      <c r="M35" s="120">
        <v>126</v>
      </c>
      <c r="N35" s="120">
        <v>78</v>
      </c>
      <c r="O35" s="120">
        <v>17</v>
      </c>
      <c r="P35" s="120">
        <v>15</v>
      </c>
      <c r="Q35" s="120">
        <v>48</v>
      </c>
      <c r="R35" s="120">
        <v>55</v>
      </c>
    </row>
    <row r="36" spans="2:18" hidden="1" outlineLevel="1">
      <c r="B36" s="116">
        <v>30</v>
      </c>
      <c r="C36" s="117" t="s">
        <v>543</v>
      </c>
      <c r="D36" s="120">
        <v>2</v>
      </c>
      <c r="E36" s="120">
        <v>1</v>
      </c>
      <c r="F36" s="120">
        <v>13</v>
      </c>
      <c r="G36" s="120">
        <v>0</v>
      </c>
      <c r="H36" s="120">
        <v>1</v>
      </c>
      <c r="I36" s="120">
        <v>5</v>
      </c>
      <c r="J36" s="120">
        <v>5</v>
      </c>
      <c r="K36" s="120">
        <v>12</v>
      </c>
      <c r="L36" s="120">
        <v>44</v>
      </c>
      <c r="M36" s="120">
        <v>47</v>
      </c>
      <c r="N36" s="120">
        <v>34</v>
      </c>
      <c r="O36" s="120">
        <v>10</v>
      </c>
      <c r="P36" s="120">
        <v>4</v>
      </c>
      <c r="Q36" s="120">
        <v>21</v>
      </c>
      <c r="R36" s="120">
        <v>25</v>
      </c>
    </row>
    <row r="37" spans="2:18" hidden="1" outlineLevel="1">
      <c r="B37" s="116">
        <v>31</v>
      </c>
      <c r="C37" s="117" t="s">
        <v>544</v>
      </c>
      <c r="D37" s="120">
        <v>41</v>
      </c>
      <c r="E37" s="120">
        <v>0</v>
      </c>
      <c r="F37" s="120">
        <v>48</v>
      </c>
      <c r="G37" s="120">
        <v>0</v>
      </c>
      <c r="H37" s="120">
        <v>5</v>
      </c>
      <c r="I37" s="120">
        <v>57</v>
      </c>
      <c r="J37" s="120">
        <v>1</v>
      </c>
      <c r="K37" s="120">
        <v>31</v>
      </c>
      <c r="L37" s="120">
        <v>502</v>
      </c>
      <c r="M37" s="120">
        <v>729</v>
      </c>
      <c r="N37" s="120">
        <v>463</v>
      </c>
      <c r="O37" s="120">
        <v>99</v>
      </c>
      <c r="P37" s="120">
        <v>5</v>
      </c>
      <c r="Q37" s="120">
        <v>146</v>
      </c>
      <c r="R37" s="120">
        <v>341</v>
      </c>
    </row>
    <row r="38" spans="2:18" hidden="1" outlineLevel="1">
      <c r="B38" s="116">
        <v>32</v>
      </c>
      <c r="C38" s="117" t="s">
        <v>545</v>
      </c>
      <c r="D38" s="120">
        <v>5</v>
      </c>
      <c r="E38" s="120">
        <v>2</v>
      </c>
      <c r="F38" s="120">
        <v>26</v>
      </c>
      <c r="G38" s="120">
        <v>0</v>
      </c>
      <c r="H38" s="120">
        <v>0</v>
      </c>
      <c r="I38" s="120">
        <v>14</v>
      </c>
      <c r="J38" s="120">
        <v>1</v>
      </c>
      <c r="K38" s="120">
        <v>7</v>
      </c>
      <c r="L38" s="120">
        <v>124</v>
      </c>
      <c r="M38" s="120">
        <v>231</v>
      </c>
      <c r="N38" s="120">
        <v>111</v>
      </c>
      <c r="O38" s="120">
        <v>22</v>
      </c>
      <c r="P38" s="120">
        <v>4</v>
      </c>
      <c r="Q38" s="120">
        <v>76</v>
      </c>
      <c r="R38" s="120">
        <v>170</v>
      </c>
    </row>
    <row r="39" spans="2:18" hidden="1" outlineLevel="1">
      <c r="B39" s="116">
        <v>33</v>
      </c>
      <c r="C39" s="117" t="s">
        <v>546</v>
      </c>
      <c r="D39" s="120">
        <v>8</v>
      </c>
      <c r="E39" s="120">
        <v>2</v>
      </c>
      <c r="F39" s="120">
        <v>164</v>
      </c>
      <c r="G39" s="120">
        <v>1</v>
      </c>
      <c r="H39" s="120">
        <v>0</v>
      </c>
      <c r="I39" s="120">
        <v>68</v>
      </c>
      <c r="J39" s="120">
        <v>60</v>
      </c>
      <c r="K39" s="120">
        <v>31</v>
      </c>
      <c r="L39" s="120">
        <v>319</v>
      </c>
      <c r="M39" s="120">
        <v>442</v>
      </c>
      <c r="N39" s="120">
        <v>188</v>
      </c>
      <c r="O39" s="120">
        <v>36</v>
      </c>
      <c r="P39" s="120">
        <v>52</v>
      </c>
      <c r="Q39" s="120">
        <v>199</v>
      </c>
      <c r="R39" s="120">
        <v>277</v>
      </c>
    </row>
    <row r="40" spans="2:18" ht="16.5" customHeight="1" collapsed="1">
      <c r="B40" s="7" t="s">
        <v>2</v>
      </c>
      <c r="C40" s="8" t="s">
        <v>28</v>
      </c>
      <c r="D40" s="49">
        <v>6</v>
      </c>
      <c r="E40" s="49">
        <v>21</v>
      </c>
      <c r="F40" s="49">
        <v>50</v>
      </c>
      <c r="G40" s="49">
        <v>3</v>
      </c>
      <c r="H40" s="49">
        <v>0</v>
      </c>
      <c r="I40" s="49">
        <v>27</v>
      </c>
      <c r="J40" s="49">
        <v>36</v>
      </c>
      <c r="K40" s="49">
        <v>50</v>
      </c>
      <c r="L40" s="49">
        <v>37</v>
      </c>
      <c r="M40" s="49">
        <v>65</v>
      </c>
      <c r="N40" s="49">
        <v>56</v>
      </c>
      <c r="O40" s="49">
        <v>41</v>
      </c>
      <c r="P40" s="49">
        <v>60</v>
      </c>
      <c r="Q40" s="49">
        <v>74</v>
      </c>
      <c r="R40" s="49">
        <v>69</v>
      </c>
    </row>
    <row r="41" spans="2:18" ht="16.5" customHeight="1">
      <c r="B41" s="7" t="s">
        <v>3</v>
      </c>
      <c r="C41" s="8" t="s">
        <v>27</v>
      </c>
      <c r="D41" s="49">
        <v>24</v>
      </c>
      <c r="E41" s="49">
        <v>47</v>
      </c>
      <c r="F41" s="49">
        <v>316</v>
      </c>
      <c r="G41" s="49">
        <v>5</v>
      </c>
      <c r="H41" s="49">
        <v>0</v>
      </c>
      <c r="I41" s="49">
        <v>172</v>
      </c>
      <c r="J41" s="49">
        <v>258</v>
      </c>
      <c r="K41" s="49">
        <v>178</v>
      </c>
      <c r="L41" s="49">
        <v>407</v>
      </c>
      <c r="M41" s="49">
        <v>558</v>
      </c>
      <c r="N41" s="49">
        <v>373</v>
      </c>
      <c r="O41" s="49">
        <v>146</v>
      </c>
      <c r="P41" s="49">
        <v>150</v>
      </c>
      <c r="Q41" s="49">
        <v>247</v>
      </c>
      <c r="R41" s="49">
        <v>279</v>
      </c>
    </row>
    <row r="42" spans="2:18" ht="16.5" customHeight="1">
      <c r="B42" s="7" t="s">
        <v>4</v>
      </c>
      <c r="C42" s="8" t="s">
        <v>23</v>
      </c>
      <c r="D42" s="49">
        <v>70</v>
      </c>
      <c r="E42" s="49">
        <v>1485</v>
      </c>
      <c r="F42" s="49">
        <v>5251</v>
      </c>
      <c r="G42" s="49">
        <v>17</v>
      </c>
      <c r="H42" s="49">
        <v>8</v>
      </c>
      <c r="I42" s="49">
        <v>1521</v>
      </c>
      <c r="J42" s="49">
        <v>219</v>
      </c>
      <c r="K42" s="49">
        <v>177</v>
      </c>
      <c r="L42" s="49">
        <v>5704</v>
      </c>
      <c r="M42" s="49">
        <v>6544</v>
      </c>
      <c r="N42" s="49">
        <v>3189</v>
      </c>
      <c r="O42" s="49">
        <v>157</v>
      </c>
      <c r="P42" s="49">
        <v>628</v>
      </c>
      <c r="Q42" s="49">
        <v>2602</v>
      </c>
      <c r="R42" s="49">
        <v>3669</v>
      </c>
    </row>
    <row r="43" spans="2:18" ht="16.5" customHeight="1">
      <c r="B43" s="7" t="s">
        <v>5</v>
      </c>
      <c r="C43" s="9" t="s">
        <v>162</v>
      </c>
      <c r="D43" s="49">
        <v>417</v>
      </c>
      <c r="E43" s="49">
        <v>71</v>
      </c>
      <c r="F43" s="49">
        <v>2620</v>
      </c>
      <c r="G43" s="49">
        <v>11</v>
      </c>
      <c r="H43" s="49">
        <v>33</v>
      </c>
      <c r="I43" s="49">
        <v>2654</v>
      </c>
      <c r="J43" s="49">
        <v>127</v>
      </c>
      <c r="K43" s="49">
        <v>1477</v>
      </c>
      <c r="L43" s="49">
        <v>13523</v>
      </c>
      <c r="M43" s="49">
        <v>15712</v>
      </c>
      <c r="N43" s="49">
        <v>3643</v>
      </c>
      <c r="O43" s="49">
        <v>689</v>
      </c>
      <c r="P43" s="49">
        <v>338</v>
      </c>
      <c r="Q43" s="49">
        <v>5897</v>
      </c>
      <c r="R43" s="49">
        <v>13660</v>
      </c>
    </row>
    <row r="44" spans="2:18" ht="16.5" customHeight="1">
      <c r="B44" s="7" t="s">
        <v>6</v>
      </c>
      <c r="C44" s="9" t="s">
        <v>24</v>
      </c>
      <c r="D44" s="49">
        <v>22</v>
      </c>
      <c r="E44" s="49">
        <v>27</v>
      </c>
      <c r="F44" s="49">
        <v>281</v>
      </c>
      <c r="G44" s="49">
        <v>3</v>
      </c>
      <c r="H44" s="49">
        <v>1</v>
      </c>
      <c r="I44" s="49">
        <v>337</v>
      </c>
      <c r="J44" s="49">
        <v>36</v>
      </c>
      <c r="K44" s="49">
        <v>82</v>
      </c>
      <c r="L44" s="49">
        <v>1170</v>
      </c>
      <c r="M44" s="49">
        <v>1414</v>
      </c>
      <c r="N44" s="49">
        <v>309</v>
      </c>
      <c r="O44" s="49">
        <v>45</v>
      </c>
      <c r="P44" s="49">
        <v>54</v>
      </c>
      <c r="Q44" s="49">
        <v>632</v>
      </c>
      <c r="R44" s="49">
        <v>1492</v>
      </c>
    </row>
    <row r="45" spans="2:18" ht="16.5" customHeight="1">
      <c r="B45" s="7" t="s">
        <v>7</v>
      </c>
      <c r="C45" s="9" t="s">
        <v>31</v>
      </c>
      <c r="D45" s="49">
        <v>594</v>
      </c>
      <c r="E45" s="49">
        <v>5</v>
      </c>
      <c r="F45" s="49">
        <v>490</v>
      </c>
      <c r="G45" s="49">
        <v>2</v>
      </c>
      <c r="H45" s="49">
        <v>13</v>
      </c>
      <c r="I45" s="49">
        <v>1793</v>
      </c>
      <c r="J45" s="49">
        <v>17</v>
      </c>
      <c r="K45" s="49">
        <v>231</v>
      </c>
      <c r="L45" s="49">
        <v>4733</v>
      </c>
      <c r="M45" s="49">
        <v>6123</v>
      </c>
      <c r="N45" s="49">
        <v>1039</v>
      </c>
      <c r="O45" s="49">
        <v>62</v>
      </c>
      <c r="P45" s="49">
        <v>70</v>
      </c>
      <c r="Q45" s="49">
        <v>2182</v>
      </c>
      <c r="R45" s="49">
        <v>5674</v>
      </c>
    </row>
    <row r="46" spans="2:18" ht="16.5" customHeight="1">
      <c r="B46" s="7" t="s">
        <v>8</v>
      </c>
      <c r="C46" s="9" t="s">
        <v>456</v>
      </c>
      <c r="D46" s="49">
        <v>8</v>
      </c>
      <c r="E46" s="49">
        <v>4</v>
      </c>
      <c r="F46" s="49">
        <v>202</v>
      </c>
      <c r="G46" s="49">
        <v>1</v>
      </c>
      <c r="H46" s="49">
        <v>0</v>
      </c>
      <c r="I46" s="49">
        <v>205</v>
      </c>
      <c r="J46" s="49">
        <v>134</v>
      </c>
      <c r="K46" s="49">
        <v>151</v>
      </c>
      <c r="L46" s="49">
        <v>557</v>
      </c>
      <c r="M46" s="49">
        <v>536</v>
      </c>
      <c r="N46" s="49">
        <v>174</v>
      </c>
      <c r="O46" s="49">
        <v>5</v>
      </c>
      <c r="P46" s="49">
        <v>171</v>
      </c>
      <c r="Q46" s="49">
        <v>608</v>
      </c>
      <c r="R46" s="49">
        <v>892</v>
      </c>
    </row>
    <row r="47" spans="2:18" ht="16.5" customHeight="1">
      <c r="B47" s="7" t="s">
        <v>9</v>
      </c>
      <c r="C47" s="9" t="s">
        <v>29</v>
      </c>
      <c r="D47" s="49">
        <v>12</v>
      </c>
      <c r="E47" s="49">
        <v>0</v>
      </c>
      <c r="F47" s="49">
        <v>70</v>
      </c>
      <c r="G47" s="49">
        <v>0</v>
      </c>
      <c r="H47" s="49">
        <v>0</v>
      </c>
      <c r="I47" s="49">
        <v>62</v>
      </c>
      <c r="J47" s="49">
        <v>2</v>
      </c>
      <c r="K47" s="49">
        <v>25</v>
      </c>
      <c r="L47" s="49">
        <v>288</v>
      </c>
      <c r="M47" s="49">
        <v>430</v>
      </c>
      <c r="N47" s="49">
        <v>47</v>
      </c>
      <c r="O47" s="49">
        <v>1</v>
      </c>
      <c r="P47" s="49">
        <v>20</v>
      </c>
      <c r="Q47" s="49">
        <v>272</v>
      </c>
      <c r="R47" s="49">
        <v>975</v>
      </c>
    </row>
    <row r="48" spans="2:18" ht="16.5" customHeight="1">
      <c r="B48" s="7" t="s">
        <v>10</v>
      </c>
      <c r="C48" s="9" t="s">
        <v>30</v>
      </c>
      <c r="D48" s="49">
        <v>23</v>
      </c>
      <c r="E48" s="49">
        <v>26</v>
      </c>
      <c r="F48" s="49">
        <v>134</v>
      </c>
      <c r="G48" s="49">
        <v>1</v>
      </c>
      <c r="H48" s="49">
        <v>1</v>
      </c>
      <c r="I48" s="49">
        <v>119</v>
      </c>
      <c r="J48" s="49">
        <v>5</v>
      </c>
      <c r="K48" s="49">
        <v>10</v>
      </c>
      <c r="L48" s="49">
        <v>530</v>
      </c>
      <c r="M48" s="49">
        <v>541</v>
      </c>
      <c r="N48" s="49">
        <v>133</v>
      </c>
      <c r="O48" s="49">
        <v>4</v>
      </c>
      <c r="P48" s="49">
        <v>18</v>
      </c>
      <c r="Q48" s="49">
        <v>481</v>
      </c>
      <c r="R48" s="49">
        <v>873</v>
      </c>
    </row>
    <row r="49" spans="2:18" ht="16.5" customHeight="1">
      <c r="B49" s="7" t="s">
        <v>11</v>
      </c>
      <c r="C49" s="9" t="s">
        <v>32</v>
      </c>
      <c r="D49" s="49">
        <v>73</v>
      </c>
      <c r="E49" s="49">
        <v>40</v>
      </c>
      <c r="F49" s="49">
        <v>410</v>
      </c>
      <c r="G49" s="49">
        <v>8</v>
      </c>
      <c r="H49" s="49">
        <v>4</v>
      </c>
      <c r="I49" s="49">
        <v>354</v>
      </c>
      <c r="J49" s="49">
        <v>118</v>
      </c>
      <c r="K49" s="49">
        <v>64</v>
      </c>
      <c r="L49" s="49">
        <v>1818</v>
      </c>
      <c r="M49" s="49">
        <v>1916</v>
      </c>
      <c r="N49" s="49">
        <v>496</v>
      </c>
      <c r="O49" s="49">
        <v>81</v>
      </c>
      <c r="P49" s="49">
        <v>146</v>
      </c>
      <c r="Q49" s="49">
        <v>1570</v>
      </c>
      <c r="R49" s="49">
        <v>2966</v>
      </c>
    </row>
    <row r="50" spans="2:18" ht="16.5" customHeight="1">
      <c r="B50" s="7" t="s">
        <v>12</v>
      </c>
      <c r="C50" s="9" t="s">
        <v>457</v>
      </c>
      <c r="D50" s="49">
        <v>32</v>
      </c>
      <c r="E50" s="49">
        <v>58</v>
      </c>
      <c r="F50" s="49">
        <v>321</v>
      </c>
      <c r="G50" s="49">
        <v>4</v>
      </c>
      <c r="H50" s="49">
        <v>0</v>
      </c>
      <c r="I50" s="49">
        <v>243</v>
      </c>
      <c r="J50" s="49">
        <v>52</v>
      </c>
      <c r="K50" s="49">
        <v>73</v>
      </c>
      <c r="L50" s="49">
        <v>830</v>
      </c>
      <c r="M50" s="49">
        <v>1074</v>
      </c>
      <c r="N50" s="49">
        <v>395</v>
      </c>
      <c r="O50" s="49">
        <v>40</v>
      </c>
      <c r="P50" s="49">
        <v>78</v>
      </c>
      <c r="Q50" s="49">
        <v>637</v>
      </c>
      <c r="R50" s="49">
        <v>1133</v>
      </c>
    </row>
    <row r="51" spans="2:18" ht="16.5" customHeight="1">
      <c r="B51" s="7" t="s">
        <v>13</v>
      </c>
      <c r="C51" s="9" t="s">
        <v>33</v>
      </c>
      <c r="D51" s="49">
        <v>26</v>
      </c>
      <c r="E51" s="49">
        <v>5</v>
      </c>
      <c r="F51" s="49">
        <v>66</v>
      </c>
      <c r="G51" s="49">
        <v>8</v>
      </c>
      <c r="H51" s="49">
        <v>10</v>
      </c>
      <c r="I51" s="49">
        <v>57</v>
      </c>
      <c r="J51" s="49">
        <v>22</v>
      </c>
      <c r="K51" s="49">
        <v>13</v>
      </c>
      <c r="L51" s="49">
        <v>158</v>
      </c>
      <c r="M51" s="49">
        <v>153</v>
      </c>
      <c r="N51" s="49">
        <v>95</v>
      </c>
      <c r="O51" s="49">
        <v>13</v>
      </c>
      <c r="P51" s="49">
        <v>1</v>
      </c>
      <c r="Q51" s="49">
        <v>89</v>
      </c>
      <c r="R51" s="49">
        <v>181</v>
      </c>
    </row>
    <row r="52" spans="2:18" ht="16.5" customHeight="1">
      <c r="B52" s="7" t="s">
        <v>14</v>
      </c>
      <c r="C52" s="9" t="s">
        <v>25</v>
      </c>
      <c r="D52" s="49">
        <v>18</v>
      </c>
      <c r="E52" s="49">
        <v>0</v>
      </c>
      <c r="F52" s="49">
        <v>39</v>
      </c>
      <c r="G52" s="49">
        <v>0</v>
      </c>
      <c r="H52" s="49">
        <v>1</v>
      </c>
      <c r="I52" s="49">
        <v>101</v>
      </c>
      <c r="J52" s="49">
        <v>2</v>
      </c>
      <c r="K52" s="49">
        <v>29</v>
      </c>
      <c r="L52" s="49">
        <v>407</v>
      </c>
      <c r="M52" s="49">
        <v>464</v>
      </c>
      <c r="N52" s="49">
        <v>58</v>
      </c>
      <c r="O52" s="49">
        <v>3</v>
      </c>
      <c r="P52" s="49">
        <v>26</v>
      </c>
      <c r="Q52" s="49">
        <v>346</v>
      </c>
      <c r="R52" s="49">
        <v>744</v>
      </c>
    </row>
    <row r="53" spans="2:18" ht="16.5" customHeight="1">
      <c r="B53" s="7" t="s">
        <v>15</v>
      </c>
      <c r="C53" s="9" t="s">
        <v>34</v>
      </c>
      <c r="D53" s="49">
        <v>61</v>
      </c>
      <c r="E53" s="49">
        <v>7</v>
      </c>
      <c r="F53" s="49">
        <v>171</v>
      </c>
      <c r="G53" s="49">
        <v>1</v>
      </c>
      <c r="H53" s="49">
        <v>6</v>
      </c>
      <c r="I53" s="49">
        <v>648</v>
      </c>
      <c r="J53" s="49">
        <v>14</v>
      </c>
      <c r="K53" s="49">
        <v>67</v>
      </c>
      <c r="L53" s="49">
        <v>2012</v>
      </c>
      <c r="M53" s="49">
        <v>3007</v>
      </c>
      <c r="N53" s="49">
        <v>648</v>
      </c>
      <c r="O53" s="49">
        <v>85</v>
      </c>
      <c r="P53" s="49">
        <v>52</v>
      </c>
      <c r="Q53" s="49">
        <v>1415</v>
      </c>
      <c r="R53" s="49">
        <v>3384</v>
      </c>
    </row>
    <row r="54" spans="2:18" ht="16.5" customHeight="1">
      <c r="B54" s="7" t="s">
        <v>16</v>
      </c>
      <c r="C54" s="9" t="s">
        <v>35</v>
      </c>
      <c r="D54" s="49">
        <v>22</v>
      </c>
      <c r="E54" s="49">
        <v>2</v>
      </c>
      <c r="F54" s="49">
        <v>78</v>
      </c>
      <c r="G54" s="49">
        <v>0</v>
      </c>
      <c r="H54" s="49">
        <v>3</v>
      </c>
      <c r="I54" s="49">
        <v>107</v>
      </c>
      <c r="J54" s="49">
        <v>2</v>
      </c>
      <c r="K54" s="49">
        <v>13</v>
      </c>
      <c r="L54" s="49">
        <v>379</v>
      </c>
      <c r="M54" s="49">
        <v>417</v>
      </c>
      <c r="N54" s="49">
        <v>97</v>
      </c>
      <c r="O54" s="49">
        <v>13</v>
      </c>
      <c r="P54" s="49">
        <v>14</v>
      </c>
      <c r="Q54" s="49">
        <v>286</v>
      </c>
      <c r="R54" s="49">
        <v>510</v>
      </c>
    </row>
    <row r="55" spans="2:18" ht="16.5" customHeight="1">
      <c r="B55" s="7" t="s">
        <v>17</v>
      </c>
      <c r="C55" s="9" t="s">
        <v>36</v>
      </c>
      <c r="D55" s="49">
        <v>46</v>
      </c>
      <c r="E55" s="49">
        <v>4</v>
      </c>
      <c r="F55" s="49">
        <v>73</v>
      </c>
      <c r="G55" s="49">
        <v>0</v>
      </c>
      <c r="H55" s="49">
        <v>2</v>
      </c>
      <c r="I55" s="49">
        <v>251</v>
      </c>
      <c r="J55" s="49">
        <v>11</v>
      </c>
      <c r="K55" s="49">
        <v>37</v>
      </c>
      <c r="L55" s="49">
        <v>1063</v>
      </c>
      <c r="M55" s="49">
        <v>1592</v>
      </c>
      <c r="N55" s="49">
        <v>483</v>
      </c>
      <c r="O55" s="49">
        <v>12</v>
      </c>
      <c r="P55" s="49">
        <v>32</v>
      </c>
      <c r="Q55" s="49">
        <v>829</v>
      </c>
      <c r="R55" s="49">
        <v>1945</v>
      </c>
    </row>
    <row r="56" spans="2:18" ht="16.5" customHeight="1">
      <c r="B56" s="7" t="s">
        <v>18</v>
      </c>
      <c r="C56" s="9" t="s">
        <v>161</v>
      </c>
      <c r="D56" s="49">
        <v>0</v>
      </c>
      <c r="E56" s="49">
        <v>0</v>
      </c>
      <c r="F56" s="49">
        <v>0</v>
      </c>
      <c r="G56" s="49">
        <v>0</v>
      </c>
      <c r="H56" s="49">
        <v>0</v>
      </c>
      <c r="I56" s="49">
        <v>0</v>
      </c>
      <c r="J56" s="49">
        <v>0</v>
      </c>
      <c r="K56" s="49">
        <v>0</v>
      </c>
      <c r="L56" s="49">
        <v>6</v>
      </c>
      <c r="M56" s="49">
        <v>2</v>
      </c>
      <c r="N56" s="49">
        <v>0</v>
      </c>
      <c r="O56" s="49">
        <v>0</v>
      </c>
      <c r="P56" s="49">
        <v>0</v>
      </c>
      <c r="Q56" s="49">
        <v>8</v>
      </c>
      <c r="R56" s="49">
        <v>8</v>
      </c>
    </row>
    <row r="57" spans="2:18" ht="3.75" customHeight="1">
      <c r="B57" s="12"/>
      <c r="C57" s="13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</row>
    <row r="58" spans="2:18" ht="5.25" customHeight="1">
      <c r="C58" s="1"/>
    </row>
  </sheetData>
  <mergeCells count="5">
    <mergeCell ref="B3:R3"/>
    <mergeCell ref="B5:R5"/>
    <mergeCell ref="B6:R6"/>
    <mergeCell ref="B8:C10"/>
    <mergeCell ref="D8:R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2" orientation="landscape" r:id="rId1"/>
  <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>
    <tabColor rgb="FFD3D3F5"/>
    <pageSetUpPr fitToPage="1"/>
  </sheetPr>
  <dimension ref="B2:Q31"/>
  <sheetViews>
    <sheetView showGridLines="0" zoomScaleNormal="100" workbookViewId="0"/>
  </sheetViews>
  <sheetFormatPr defaultColWidth="9.140625" defaultRowHeight="14.25"/>
  <cols>
    <col min="1" max="1" width="9.140625" style="15"/>
    <col min="2" max="2" width="18.7109375" style="15" customWidth="1"/>
    <col min="3" max="3" width="7" style="15" customWidth="1"/>
    <col min="4" max="4" width="6.28515625" style="15" customWidth="1"/>
    <col min="5" max="5" width="7.42578125" style="15" customWidth="1"/>
    <col min="6" max="6" width="7.140625" style="15" customWidth="1"/>
    <col min="7" max="7" width="7.42578125" style="15" customWidth="1"/>
    <col min="8" max="8" width="7.140625" style="15" customWidth="1"/>
    <col min="9" max="9" width="7.28515625" style="15" customWidth="1"/>
    <col min="10" max="10" width="6.28515625" style="15" customWidth="1"/>
    <col min="11" max="11" width="7.42578125" style="15" customWidth="1"/>
    <col min="12" max="12" width="7.140625" style="15" customWidth="1"/>
    <col min="13" max="13" width="7.28515625" style="15" customWidth="1"/>
    <col min="14" max="14" width="7" style="15" customWidth="1"/>
    <col min="15" max="15" width="7.140625" style="15" customWidth="1"/>
    <col min="16" max="16" width="6.85546875" style="15" customWidth="1"/>
    <col min="17" max="17" width="7.5703125" style="15" customWidth="1"/>
    <col min="18" max="16384" width="9.140625" style="15"/>
  </cols>
  <sheetData>
    <row r="2" spans="2:17" ht="15">
      <c r="B2" s="14"/>
      <c r="C2" s="14"/>
      <c r="D2" s="14"/>
      <c r="J2" s="14"/>
      <c r="Q2" s="14" t="s">
        <v>210</v>
      </c>
    </row>
    <row r="3" spans="2:17" ht="36" customHeight="1">
      <c r="B3" s="145" t="s">
        <v>253</v>
      </c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  <c r="Q3" s="145"/>
    </row>
    <row r="4" spans="2:17" ht="3.75" customHeight="1"/>
    <row r="5" spans="2:17">
      <c r="B5" s="147">
        <v>2023</v>
      </c>
      <c r="C5" s="147"/>
      <c r="D5" s="147"/>
      <c r="E5" s="147"/>
      <c r="F5" s="147"/>
      <c r="G5" s="147"/>
      <c r="H5" s="147"/>
      <c r="I5" s="147"/>
      <c r="J5" s="147"/>
      <c r="K5" s="147"/>
      <c r="L5" s="147"/>
      <c r="M5" s="147"/>
      <c r="N5" s="147"/>
      <c r="O5" s="147"/>
      <c r="P5" s="147"/>
      <c r="Q5" s="147"/>
    </row>
    <row r="6" spans="2:17" ht="15" customHeight="1">
      <c r="B6" s="146" t="s">
        <v>40</v>
      </c>
      <c r="C6" s="146"/>
      <c r="D6" s="146"/>
      <c r="E6" s="146"/>
      <c r="F6" s="146"/>
      <c r="G6" s="146"/>
      <c r="H6" s="146"/>
      <c r="I6" s="146"/>
      <c r="J6" s="146"/>
      <c r="K6" s="146"/>
      <c r="L6" s="146"/>
      <c r="M6" s="146"/>
      <c r="N6" s="146"/>
      <c r="O6" s="146"/>
      <c r="P6" s="146"/>
      <c r="Q6" s="146"/>
    </row>
    <row r="7" spans="2:17" ht="3" customHeight="1"/>
    <row r="8" spans="2:17" ht="21.75" customHeight="1">
      <c r="B8" s="157" t="s">
        <v>42</v>
      </c>
      <c r="C8" s="162" t="s">
        <v>178</v>
      </c>
      <c r="D8" s="159"/>
      <c r="E8" s="159"/>
      <c r="F8" s="159"/>
      <c r="G8" s="159"/>
      <c r="H8" s="159"/>
      <c r="I8" s="159"/>
      <c r="J8" s="159"/>
      <c r="K8" s="159"/>
      <c r="L8" s="159"/>
      <c r="M8" s="159"/>
      <c r="N8" s="159"/>
      <c r="O8" s="159"/>
      <c r="P8" s="159"/>
      <c r="Q8" s="163"/>
    </row>
    <row r="9" spans="2:17" ht="3.75" customHeight="1">
      <c r="B9" s="157"/>
      <c r="C9" s="94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95"/>
    </row>
    <row r="10" spans="2:17" s="16" customFormat="1" ht="88.5" customHeight="1">
      <c r="B10" s="157"/>
      <c r="C10" s="99" t="s">
        <v>238</v>
      </c>
      <c r="D10" s="98" t="s">
        <v>239</v>
      </c>
      <c r="E10" s="27" t="s">
        <v>240</v>
      </c>
      <c r="F10" s="98" t="s">
        <v>241</v>
      </c>
      <c r="G10" s="27" t="s">
        <v>242</v>
      </c>
      <c r="H10" s="98" t="s">
        <v>243</v>
      </c>
      <c r="I10" s="27" t="s">
        <v>244</v>
      </c>
      <c r="J10" s="98" t="s">
        <v>245</v>
      </c>
      <c r="K10" s="27" t="s">
        <v>246</v>
      </c>
      <c r="L10" s="98" t="s">
        <v>247</v>
      </c>
      <c r="M10" s="27" t="s">
        <v>251</v>
      </c>
      <c r="N10" s="98" t="s">
        <v>248</v>
      </c>
      <c r="O10" s="27" t="s">
        <v>249</v>
      </c>
      <c r="P10" s="98" t="s">
        <v>254</v>
      </c>
      <c r="Q10" s="97" t="s">
        <v>250</v>
      </c>
    </row>
    <row r="11" spans="2:17" ht="3.75" customHeight="1"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</row>
    <row r="12" spans="2:17" ht="15.75" customHeight="1">
      <c r="B12" s="5" t="s">
        <v>19</v>
      </c>
      <c r="C12" s="37">
        <v>1805</v>
      </c>
      <c r="D12" s="37">
        <v>1985</v>
      </c>
      <c r="E12" s="37">
        <v>12681</v>
      </c>
      <c r="F12" s="37">
        <v>84</v>
      </c>
      <c r="G12" s="37">
        <v>100</v>
      </c>
      <c r="H12" s="37">
        <v>10417</v>
      </c>
      <c r="I12" s="37">
        <v>1502</v>
      </c>
      <c r="J12" s="37">
        <v>3367</v>
      </c>
      <c r="K12" s="37">
        <v>41359</v>
      </c>
      <c r="L12" s="37">
        <v>52951</v>
      </c>
      <c r="M12" s="37">
        <v>17317</v>
      </c>
      <c r="N12" s="37">
        <v>2491</v>
      </c>
      <c r="O12" s="37">
        <v>2221</v>
      </c>
      <c r="P12" s="37">
        <v>21476</v>
      </c>
      <c r="Q12" s="37">
        <v>45573</v>
      </c>
    </row>
    <row r="13" spans="2:17" ht="15.75" customHeight="1">
      <c r="B13" s="11" t="s">
        <v>43</v>
      </c>
      <c r="C13" s="38">
        <v>146</v>
      </c>
      <c r="D13" s="38">
        <v>172</v>
      </c>
      <c r="E13" s="38">
        <v>1189</v>
      </c>
      <c r="F13" s="38">
        <v>8</v>
      </c>
      <c r="G13" s="38">
        <v>4</v>
      </c>
      <c r="H13" s="38">
        <v>677</v>
      </c>
      <c r="I13" s="38">
        <v>127</v>
      </c>
      <c r="J13" s="38">
        <v>335</v>
      </c>
      <c r="K13" s="38">
        <v>4122</v>
      </c>
      <c r="L13" s="38">
        <v>5615</v>
      </c>
      <c r="M13" s="38">
        <v>1965</v>
      </c>
      <c r="N13" s="38">
        <v>247</v>
      </c>
      <c r="O13" s="38">
        <v>172</v>
      </c>
      <c r="P13" s="38">
        <v>2441</v>
      </c>
      <c r="Q13" s="38">
        <v>3617</v>
      </c>
    </row>
    <row r="14" spans="2:17" ht="15.75" customHeight="1">
      <c r="B14" s="11" t="s">
        <v>44</v>
      </c>
      <c r="C14" s="38">
        <v>4</v>
      </c>
      <c r="D14" s="38">
        <v>8</v>
      </c>
      <c r="E14" s="38">
        <v>83</v>
      </c>
      <c r="F14" s="38">
        <v>6</v>
      </c>
      <c r="G14" s="38">
        <v>0</v>
      </c>
      <c r="H14" s="38">
        <v>123</v>
      </c>
      <c r="I14" s="38">
        <v>16</v>
      </c>
      <c r="J14" s="38">
        <v>42</v>
      </c>
      <c r="K14" s="38">
        <v>304</v>
      </c>
      <c r="L14" s="38">
        <v>926</v>
      </c>
      <c r="M14" s="38">
        <v>235</v>
      </c>
      <c r="N14" s="38">
        <v>16</v>
      </c>
      <c r="O14" s="38">
        <v>25</v>
      </c>
      <c r="P14" s="38">
        <v>305</v>
      </c>
      <c r="Q14" s="38">
        <v>502</v>
      </c>
    </row>
    <row r="15" spans="2:17" ht="15.75" customHeight="1">
      <c r="B15" s="11" t="s">
        <v>46</v>
      </c>
      <c r="C15" s="38">
        <v>60</v>
      </c>
      <c r="D15" s="38">
        <v>145</v>
      </c>
      <c r="E15" s="38">
        <v>1231</v>
      </c>
      <c r="F15" s="38">
        <v>8</v>
      </c>
      <c r="G15" s="38">
        <v>5</v>
      </c>
      <c r="H15" s="38">
        <v>821</v>
      </c>
      <c r="I15" s="38">
        <v>99</v>
      </c>
      <c r="J15" s="38">
        <v>182</v>
      </c>
      <c r="K15" s="38">
        <v>3317</v>
      </c>
      <c r="L15" s="38">
        <v>4805</v>
      </c>
      <c r="M15" s="38">
        <v>1640</v>
      </c>
      <c r="N15" s="38">
        <v>224</v>
      </c>
      <c r="O15" s="38">
        <v>120</v>
      </c>
      <c r="P15" s="38">
        <v>780</v>
      </c>
      <c r="Q15" s="38">
        <v>4292</v>
      </c>
    </row>
    <row r="16" spans="2:17" ht="15.75" customHeight="1">
      <c r="B16" s="11" t="s">
        <v>45</v>
      </c>
      <c r="C16" s="38">
        <v>10</v>
      </c>
      <c r="D16" s="38">
        <v>61</v>
      </c>
      <c r="E16" s="38">
        <v>165</v>
      </c>
      <c r="F16" s="38">
        <v>0</v>
      </c>
      <c r="G16" s="38">
        <v>5</v>
      </c>
      <c r="H16" s="38">
        <v>191</v>
      </c>
      <c r="I16" s="38">
        <v>31</v>
      </c>
      <c r="J16" s="38">
        <v>36</v>
      </c>
      <c r="K16" s="38">
        <v>1006</v>
      </c>
      <c r="L16" s="38">
        <v>1000</v>
      </c>
      <c r="M16" s="38">
        <v>395</v>
      </c>
      <c r="N16" s="38">
        <v>112</v>
      </c>
      <c r="O16" s="38">
        <v>35</v>
      </c>
      <c r="P16" s="38">
        <v>389</v>
      </c>
      <c r="Q16" s="38">
        <v>409</v>
      </c>
    </row>
    <row r="17" spans="2:17" ht="15.75" customHeight="1">
      <c r="B17" s="11" t="s">
        <v>47</v>
      </c>
      <c r="C17" s="38">
        <v>22</v>
      </c>
      <c r="D17" s="38">
        <v>13</v>
      </c>
      <c r="E17" s="38">
        <v>190</v>
      </c>
      <c r="F17" s="38">
        <v>1</v>
      </c>
      <c r="G17" s="38">
        <v>0</v>
      </c>
      <c r="H17" s="38">
        <v>62</v>
      </c>
      <c r="I17" s="38">
        <v>32</v>
      </c>
      <c r="J17" s="38">
        <v>39</v>
      </c>
      <c r="K17" s="38">
        <v>337</v>
      </c>
      <c r="L17" s="38">
        <v>415</v>
      </c>
      <c r="M17" s="38">
        <v>147</v>
      </c>
      <c r="N17" s="38">
        <v>9</v>
      </c>
      <c r="O17" s="38">
        <v>32</v>
      </c>
      <c r="P17" s="38">
        <v>154</v>
      </c>
      <c r="Q17" s="38">
        <v>686</v>
      </c>
    </row>
    <row r="18" spans="2:17" ht="15.75" customHeight="1">
      <c r="B18" s="11" t="s">
        <v>48</v>
      </c>
      <c r="C18" s="38">
        <v>29</v>
      </c>
      <c r="D18" s="38">
        <v>84</v>
      </c>
      <c r="E18" s="38">
        <v>582</v>
      </c>
      <c r="F18" s="38">
        <v>3</v>
      </c>
      <c r="G18" s="38">
        <v>5</v>
      </c>
      <c r="H18" s="38">
        <v>1012</v>
      </c>
      <c r="I18" s="38">
        <v>79</v>
      </c>
      <c r="J18" s="38">
        <v>107</v>
      </c>
      <c r="K18" s="38">
        <v>2150</v>
      </c>
      <c r="L18" s="38">
        <v>2521</v>
      </c>
      <c r="M18" s="38">
        <v>992</v>
      </c>
      <c r="N18" s="38">
        <v>106</v>
      </c>
      <c r="O18" s="38">
        <v>128</v>
      </c>
      <c r="P18" s="38">
        <v>864</v>
      </c>
      <c r="Q18" s="38">
        <v>2561</v>
      </c>
    </row>
    <row r="19" spans="2:17" ht="15.75" customHeight="1">
      <c r="B19" s="11" t="s">
        <v>49</v>
      </c>
      <c r="C19" s="38">
        <v>10</v>
      </c>
      <c r="D19" s="38">
        <v>29</v>
      </c>
      <c r="E19" s="38">
        <v>97</v>
      </c>
      <c r="F19" s="38">
        <v>0</v>
      </c>
      <c r="G19" s="38">
        <v>0</v>
      </c>
      <c r="H19" s="38">
        <v>54</v>
      </c>
      <c r="I19" s="38">
        <v>10</v>
      </c>
      <c r="J19" s="38">
        <v>40</v>
      </c>
      <c r="K19" s="38">
        <v>356</v>
      </c>
      <c r="L19" s="38">
        <v>577</v>
      </c>
      <c r="M19" s="38">
        <v>137</v>
      </c>
      <c r="N19" s="38">
        <v>23</v>
      </c>
      <c r="O19" s="38">
        <v>20</v>
      </c>
      <c r="P19" s="38">
        <v>243</v>
      </c>
      <c r="Q19" s="38">
        <v>427</v>
      </c>
    </row>
    <row r="20" spans="2:17" ht="15.75" customHeight="1">
      <c r="B20" s="11" t="s">
        <v>50</v>
      </c>
      <c r="C20" s="38">
        <v>29</v>
      </c>
      <c r="D20" s="38">
        <v>72</v>
      </c>
      <c r="E20" s="38">
        <v>565</v>
      </c>
      <c r="F20" s="38">
        <v>3</v>
      </c>
      <c r="G20" s="38">
        <v>7</v>
      </c>
      <c r="H20" s="38">
        <v>559</v>
      </c>
      <c r="I20" s="38">
        <v>81</v>
      </c>
      <c r="J20" s="38">
        <v>122</v>
      </c>
      <c r="K20" s="38">
        <v>2034</v>
      </c>
      <c r="L20" s="38">
        <v>3742</v>
      </c>
      <c r="M20" s="38">
        <v>532</v>
      </c>
      <c r="N20" s="38">
        <v>65</v>
      </c>
      <c r="O20" s="38">
        <v>79</v>
      </c>
      <c r="P20" s="38">
        <v>1091</v>
      </c>
      <c r="Q20" s="38">
        <v>1920</v>
      </c>
    </row>
    <row r="21" spans="2:17" ht="15.75" customHeight="1">
      <c r="B21" s="11" t="s">
        <v>51</v>
      </c>
      <c r="C21" s="38">
        <v>9</v>
      </c>
      <c r="D21" s="38">
        <v>41</v>
      </c>
      <c r="E21" s="38">
        <v>138</v>
      </c>
      <c r="F21" s="38">
        <v>0</v>
      </c>
      <c r="G21" s="38">
        <v>2</v>
      </c>
      <c r="H21" s="38">
        <v>100</v>
      </c>
      <c r="I21" s="38">
        <v>19</v>
      </c>
      <c r="J21" s="38">
        <v>40</v>
      </c>
      <c r="K21" s="38">
        <v>406</v>
      </c>
      <c r="L21" s="38">
        <v>457</v>
      </c>
      <c r="M21" s="38">
        <v>200</v>
      </c>
      <c r="N21" s="38">
        <v>47</v>
      </c>
      <c r="O21" s="38">
        <v>15</v>
      </c>
      <c r="P21" s="38">
        <v>106</v>
      </c>
      <c r="Q21" s="38">
        <v>1295</v>
      </c>
    </row>
    <row r="22" spans="2:17" ht="15.75" customHeight="1">
      <c r="B22" s="11" t="s">
        <v>52</v>
      </c>
      <c r="C22" s="38">
        <v>394</v>
      </c>
      <c r="D22" s="38">
        <v>196</v>
      </c>
      <c r="E22" s="38">
        <v>1222</v>
      </c>
      <c r="F22" s="38">
        <v>9</v>
      </c>
      <c r="G22" s="38">
        <v>2</v>
      </c>
      <c r="H22" s="38">
        <v>1114</v>
      </c>
      <c r="I22" s="38">
        <v>125</v>
      </c>
      <c r="J22" s="38">
        <v>505</v>
      </c>
      <c r="K22" s="38">
        <v>2505</v>
      </c>
      <c r="L22" s="38">
        <v>3532</v>
      </c>
      <c r="M22" s="38">
        <v>1253</v>
      </c>
      <c r="N22" s="38">
        <v>174</v>
      </c>
      <c r="O22" s="38">
        <v>214</v>
      </c>
      <c r="P22" s="38">
        <v>1037</v>
      </c>
      <c r="Q22" s="38">
        <v>2679</v>
      </c>
    </row>
    <row r="23" spans="2:17" ht="15.75" customHeight="1">
      <c r="B23" s="11" t="s">
        <v>53</v>
      </c>
      <c r="C23" s="38">
        <v>611</v>
      </c>
      <c r="D23" s="38">
        <v>230</v>
      </c>
      <c r="E23" s="38">
        <v>2194</v>
      </c>
      <c r="F23" s="38">
        <v>16</v>
      </c>
      <c r="G23" s="38">
        <v>7</v>
      </c>
      <c r="H23" s="38">
        <v>1641</v>
      </c>
      <c r="I23" s="38">
        <v>285</v>
      </c>
      <c r="J23" s="38">
        <v>531</v>
      </c>
      <c r="K23" s="38">
        <v>8872</v>
      </c>
      <c r="L23" s="38">
        <v>8570</v>
      </c>
      <c r="M23" s="38">
        <v>3137</v>
      </c>
      <c r="N23" s="38">
        <v>350</v>
      </c>
      <c r="O23" s="38">
        <v>596</v>
      </c>
      <c r="P23" s="38">
        <v>7286</v>
      </c>
      <c r="Q23" s="38">
        <v>10092</v>
      </c>
    </row>
    <row r="24" spans="2:17" ht="15.75" customHeight="1">
      <c r="B24" s="11" t="s">
        <v>54</v>
      </c>
      <c r="C24" s="38">
        <v>3</v>
      </c>
      <c r="D24" s="38">
        <v>6</v>
      </c>
      <c r="E24" s="38">
        <v>76</v>
      </c>
      <c r="F24" s="38">
        <v>0</v>
      </c>
      <c r="G24" s="38">
        <v>1</v>
      </c>
      <c r="H24" s="38">
        <v>27</v>
      </c>
      <c r="I24" s="38">
        <v>20</v>
      </c>
      <c r="J24" s="38">
        <v>29</v>
      </c>
      <c r="K24" s="38">
        <v>145</v>
      </c>
      <c r="L24" s="38">
        <v>221</v>
      </c>
      <c r="M24" s="38">
        <v>64</v>
      </c>
      <c r="N24" s="38">
        <v>18</v>
      </c>
      <c r="O24" s="38">
        <v>15</v>
      </c>
      <c r="P24" s="38">
        <v>132</v>
      </c>
      <c r="Q24" s="38">
        <v>180</v>
      </c>
    </row>
    <row r="25" spans="2:17" ht="15.75" customHeight="1">
      <c r="B25" s="11" t="s">
        <v>55</v>
      </c>
      <c r="C25" s="38">
        <v>253</v>
      </c>
      <c r="D25" s="38">
        <v>283</v>
      </c>
      <c r="E25" s="38">
        <v>1794</v>
      </c>
      <c r="F25" s="38">
        <v>15</v>
      </c>
      <c r="G25" s="38">
        <v>43</v>
      </c>
      <c r="H25" s="38">
        <v>924</v>
      </c>
      <c r="I25" s="38">
        <v>160</v>
      </c>
      <c r="J25" s="38">
        <v>414</v>
      </c>
      <c r="K25" s="38">
        <v>6550</v>
      </c>
      <c r="L25" s="38">
        <v>9458</v>
      </c>
      <c r="M25" s="38">
        <v>2545</v>
      </c>
      <c r="N25" s="38">
        <v>515</v>
      </c>
      <c r="O25" s="38">
        <v>306</v>
      </c>
      <c r="P25" s="38">
        <v>3148</v>
      </c>
      <c r="Q25" s="38">
        <v>7178</v>
      </c>
    </row>
    <row r="26" spans="2:17" ht="15.75" customHeight="1">
      <c r="B26" s="11" t="s">
        <v>56</v>
      </c>
      <c r="C26" s="38">
        <v>136</v>
      </c>
      <c r="D26" s="38">
        <v>113</v>
      </c>
      <c r="E26" s="38">
        <v>878</v>
      </c>
      <c r="F26" s="38">
        <v>5</v>
      </c>
      <c r="G26" s="38">
        <v>1</v>
      </c>
      <c r="H26" s="38">
        <v>900</v>
      </c>
      <c r="I26" s="38">
        <v>112</v>
      </c>
      <c r="J26" s="38">
        <v>424</v>
      </c>
      <c r="K26" s="38">
        <v>1755</v>
      </c>
      <c r="L26" s="38">
        <v>2143</v>
      </c>
      <c r="M26" s="38">
        <v>809</v>
      </c>
      <c r="N26" s="38">
        <v>122</v>
      </c>
      <c r="O26" s="38">
        <v>93</v>
      </c>
      <c r="P26" s="38">
        <v>708</v>
      </c>
      <c r="Q26" s="38">
        <v>1726</v>
      </c>
    </row>
    <row r="27" spans="2:17" ht="15.75" customHeight="1">
      <c r="B27" s="11" t="s">
        <v>57</v>
      </c>
      <c r="C27" s="38">
        <v>52</v>
      </c>
      <c r="D27" s="38">
        <v>49</v>
      </c>
      <c r="E27" s="38">
        <v>585</v>
      </c>
      <c r="F27" s="38">
        <v>4</v>
      </c>
      <c r="G27" s="38">
        <v>1</v>
      </c>
      <c r="H27" s="38">
        <v>276</v>
      </c>
      <c r="I27" s="38">
        <v>118</v>
      </c>
      <c r="J27" s="38">
        <v>215</v>
      </c>
      <c r="K27" s="38">
        <v>1584</v>
      </c>
      <c r="L27" s="38">
        <v>2136</v>
      </c>
      <c r="M27" s="38">
        <v>576</v>
      </c>
      <c r="N27" s="38">
        <v>90</v>
      </c>
      <c r="O27" s="38">
        <v>146</v>
      </c>
      <c r="P27" s="38">
        <v>820</v>
      </c>
      <c r="Q27" s="38">
        <v>1573</v>
      </c>
    </row>
    <row r="28" spans="2:17" ht="15.75" customHeight="1">
      <c r="B28" s="11" t="s">
        <v>58</v>
      </c>
      <c r="C28" s="38">
        <v>8</v>
      </c>
      <c r="D28" s="38">
        <v>76</v>
      </c>
      <c r="E28" s="38">
        <v>530</v>
      </c>
      <c r="F28" s="38">
        <v>0</v>
      </c>
      <c r="G28" s="38">
        <v>1</v>
      </c>
      <c r="H28" s="38">
        <v>771</v>
      </c>
      <c r="I28" s="38">
        <v>68</v>
      </c>
      <c r="J28" s="38">
        <v>137</v>
      </c>
      <c r="K28" s="38">
        <v>1699</v>
      </c>
      <c r="L28" s="38">
        <v>2143</v>
      </c>
      <c r="M28" s="38">
        <v>799</v>
      </c>
      <c r="N28" s="38">
        <v>32</v>
      </c>
      <c r="O28" s="38">
        <v>96</v>
      </c>
      <c r="P28" s="38">
        <v>412</v>
      </c>
      <c r="Q28" s="38">
        <v>3205</v>
      </c>
    </row>
    <row r="29" spans="2:17" ht="15.75" customHeight="1">
      <c r="B29" s="11" t="s">
        <v>59</v>
      </c>
      <c r="C29" s="38">
        <v>9</v>
      </c>
      <c r="D29" s="38">
        <v>90</v>
      </c>
      <c r="E29" s="38">
        <v>281</v>
      </c>
      <c r="F29" s="38">
        <v>1</v>
      </c>
      <c r="G29" s="38">
        <v>6</v>
      </c>
      <c r="H29" s="38">
        <v>302</v>
      </c>
      <c r="I29" s="38">
        <v>42</v>
      </c>
      <c r="J29" s="38">
        <v>57</v>
      </c>
      <c r="K29" s="38">
        <v>1036</v>
      </c>
      <c r="L29" s="38">
        <v>1132</v>
      </c>
      <c r="M29" s="38">
        <v>555</v>
      </c>
      <c r="N29" s="38">
        <v>130</v>
      </c>
      <c r="O29" s="38">
        <v>44</v>
      </c>
      <c r="P29" s="38">
        <v>548</v>
      </c>
      <c r="Q29" s="38">
        <v>950</v>
      </c>
    </row>
    <row r="30" spans="2:17" ht="15.75" customHeight="1">
      <c r="B30" s="11" t="s">
        <v>60</v>
      </c>
      <c r="C30" s="38">
        <v>20</v>
      </c>
      <c r="D30" s="38">
        <v>317</v>
      </c>
      <c r="E30" s="38">
        <v>881</v>
      </c>
      <c r="F30" s="38">
        <v>5</v>
      </c>
      <c r="G30" s="38">
        <v>10</v>
      </c>
      <c r="H30" s="38">
        <v>863</v>
      </c>
      <c r="I30" s="38">
        <v>78</v>
      </c>
      <c r="J30" s="38">
        <v>112</v>
      </c>
      <c r="K30" s="38">
        <v>3181</v>
      </c>
      <c r="L30" s="38">
        <v>3558</v>
      </c>
      <c r="M30" s="38">
        <v>1336</v>
      </c>
      <c r="N30" s="38">
        <v>211</v>
      </c>
      <c r="O30" s="38">
        <v>85</v>
      </c>
      <c r="P30" s="38">
        <v>1012</v>
      </c>
      <c r="Q30" s="38">
        <v>2281</v>
      </c>
    </row>
    <row r="31" spans="2:17" ht="3.75" customHeight="1">
      <c r="B31" s="12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</row>
  </sheetData>
  <mergeCells count="5">
    <mergeCell ref="B3:Q3"/>
    <mergeCell ref="B5:Q5"/>
    <mergeCell ref="B6:Q6"/>
    <mergeCell ref="B8:B10"/>
    <mergeCell ref="C8:Q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3" orientation="landscape" r:id="rId1"/>
  <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4587E7-67D6-4904-A1A9-F3CC9C06CAE7}">
  <sheetPr>
    <tabColor theme="1" tint="0.499984740745262"/>
  </sheetPr>
  <dimension ref="F36"/>
  <sheetViews>
    <sheetView showGridLines="0" topLeftCell="A10" workbookViewId="0">
      <selection activeCell="D10" sqref="D10"/>
    </sheetView>
  </sheetViews>
  <sheetFormatPr defaultRowHeight="15"/>
  <cols>
    <col min="7" max="7" width="33.5703125" bestFit="1" customWidth="1"/>
  </cols>
  <sheetData>
    <row r="36" spans="6:6">
      <c r="F36" s="140" t="s">
        <v>426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D3D3F5"/>
    <pageSetUpPr fitToPage="1"/>
  </sheetPr>
  <dimension ref="B2:H79"/>
  <sheetViews>
    <sheetView showGridLines="0" zoomScaleNormal="100" workbookViewId="0"/>
  </sheetViews>
  <sheetFormatPr defaultColWidth="9.140625" defaultRowHeight="14.25" outlineLevelRow="1"/>
  <cols>
    <col min="1" max="1" width="9.140625" style="15"/>
    <col min="2" max="2" width="5.5703125" style="15" customWidth="1"/>
    <col min="3" max="3" width="59.5703125" style="15" customWidth="1"/>
    <col min="4" max="4" width="13.85546875" style="15" customWidth="1"/>
    <col min="5" max="5" width="16" style="15" customWidth="1"/>
    <col min="6" max="6" width="5.7109375" style="15" customWidth="1"/>
    <col min="7" max="16384" width="9.140625" style="15"/>
  </cols>
  <sheetData>
    <row r="2" spans="2:8" ht="15">
      <c r="E2" s="14" t="s">
        <v>62</v>
      </c>
    </row>
    <row r="3" spans="2:8" ht="33.75" customHeight="1">
      <c r="B3" s="145" t="s">
        <v>63</v>
      </c>
      <c r="C3" s="145"/>
      <c r="D3" s="145"/>
      <c r="E3" s="145"/>
    </row>
    <row r="4" spans="2:8" ht="3" customHeight="1"/>
    <row r="5" spans="2:8">
      <c r="B5" s="147">
        <v>2023</v>
      </c>
      <c r="C5" s="147"/>
      <c r="D5" s="147"/>
      <c r="E5" s="147"/>
    </row>
    <row r="6" spans="2:8">
      <c r="B6" s="146" t="s">
        <v>40</v>
      </c>
      <c r="C6" s="146"/>
      <c r="D6" s="146"/>
      <c r="E6" s="146"/>
    </row>
    <row r="7" spans="2:8" ht="3" customHeight="1"/>
    <row r="8" spans="2:8" ht="13.9" customHeight="1">
      <c r="B8" s="144" t="s">
        <v>38</v>
      </c>
      <c r="C8" s="144"/>
      <c r="D8" s="149" t="s">
        <v>470</v>
      </c>
      <c r="E8" s="150"/>
    </row>
    <row r="9" spans="2:8" ht="3.75" customHeight="1">
      <c r="B9" s="144"/>
      <c r="C9" s="144"/>
      <c r="D9" s="86"/>
      <c r="E9" s="88"/>
    </row>
    <row r="10" spans="2:8" ht="39" customHeight="1">
      <c r="B10" s="144"/>
      <c r="C10" s="144"/>
      <c r="D10" s="89" t="s">
        <v>371</v>
      </c>
      <c r="E10" s="89" t="s">
        <v>372</v>
      </c>
    </row>
    <row r="11" spans="2:8" ht="3.75" customHeight="1">
      <c r="B11" s="17"/>
      <c r="C11" s="17"/>
      <c r="D11" s="17"/>
      <c r="E11" s="17"/>
    </row>
    <row r="12" spans="2:8" ht="21" customHeight="1">
      <c r="C12" s="5" t="s">
        <v>19</v>
      </c>
      <c r="D12" s="6">
        <v>3579805.9999999227</v>
      </c>
      <c r="E12" s="6">
        <v>3522036.9999999306</v>
      </c>
    </row>
    <row r="13" spans="2:8" ht="21" customHeight="1">
      <c r="B13" s="7" t="s">
        <v>20</v>
      </c>
      <c r="C13" s="8" t="s">
        <v>26</v>
      </c>
      <c r="D13" s="18">
        <v>82040.999999999927</v>
      </c>
      <c r="E13" s="18">
        <v>80193.999999999956</v>
      </c>
    </row>
    <row r="14" spans="2:8" ht="21" customHeight="1">
      <c r="B14" s="7" t="s">
        <v>0</v>
      </c>
      <c r="C14" s="8" t="s">
        <v>21</v>
      </c>
      <c r="D14" s="18">
        <v>11778.000000000004</v>
      </c>
      <c r="E14" s="18">
        <v>9172.0000000000109</v>
      </c>
    </row>
    <row r="15" spans="2:8" ht="21" customHeight="1">
      <c r="B15" s="7" t="s">
        <v>1</v>
      </c>
      <c r="C15" s="8" t="s">
        <v>22</v>
      </c>
      <c r="D15" s="18">
        <f>+SUM(D16:D39)</f>
        <v>715980.99999999942</v>
      </c>
      <c r="E15" s="18">
        <f>+SUM(E16:E39)</f>
        <v>673994.99999999942</v>
      </c>
      <c r="G15" s="18"/>
      <c r="H15" s="18"/>
    </row>
    <row r="16" spans="2:8" hidden="1" outlineLevel="1">
      <c r="B16" s="116">
        <v>10</v>
      </c>
      <c r="C16" s="117" t="s">
        <v>523</v>
      </c>
      <c r="D16" s="120">
        <v>88272.999999999636</v>
      </c>
      <c r="E16" s="120">
        <v>82972.000000000175</v>
      </c>
      <c r="G16" s="18"/>
    </row>
    <row r="17" spans="2:7" hidden="1" outlineLevel="1">
      <c r="B17" s="116">
        <v>11</v>
      </c>
      <c r="C17" s="117" t="s">
        <v>524</v>
      </c>
      <c r="D17" s="120">
        <v>14739.000000000007</v>
      </c>
      <c r="E17" s="120">
        <v>14146.999999999989</v>
      </c>
      <c r="G17" s="18"/>
    </row>
    <row r="18" spans="2:7" hidden="1" outlineLevel="1">
      <c r="B18" s="116">
        <v>12</v>
      </c>
      <c r="C18" s="117" t="s">
        <v>525</v>
      </c>
      <c r="D18" s="120">
        <v>857</v>
      </c>
      <c r="E18" s="120">
        <v>484</v>
      </c>
      <c r="G18" s="18"/>
    </row>
    <row r="19" spans="2:7" hidden="1" outlineLevel="1">
      <c r="B19" s="116">
        <v>13</v>
      </c>
      <c r="C19" s="117" t="s">
        <v>526</v>
      </c>
      <c r="D19" s="120">
        <v>42759.999999999985</v>
      </c>
      <c r="E19" s="120">
        <v>41714.000000000029</v>
      </c>
      <c r="G19" s="18"/>
    </row>
    <row r="20" spans="2:7" hidden="1" outlineLevel="1">
      <c r="B20" s="116">
        <v>14</v>
      </c>
      <c r="C20" s="117" t="s">
        <v>527</v>
      </c>
      <c r="D20" s="120">
        <v>68759.000000000146</v>
      </c>
      <c r="E20" s="120">
        <v>68608.999999999694</v>
      </c>
      <c r="G20" s="18"/>
    </row>
    <row r="21" spans="2:7" hidden="1" outlineLevel="1">
      <c r="B21" s="116">
        <v>15</v>
      </c>
      <c r="C21" s="117" t="s">
        <v>528</v>
      </c>
      <c r="D21" s="120">
        <v>40908.999999999949</v>
      </c>
      <c r="E21" s="120">
        <v>40765.000000000007</v>
      </c>
      <c r="G21" s="18"/>
    </row>
    <row r="22" spans="2:7" hidden="1" outlineLevel="1">
      <c r="B22" s="116">
        <v>16</v>
      </c>
      <c r="C22" s="117" t="s">
        <v>529</v>
      </c>
      <c r="D22" s="120">
        <v>26885.999999999996</v>
      </c>
      <c r="E22" s="120">
        <v>25690.000000000018</v>
      </c>
      <c r="G22" s="18"/>
    </row>
    <row r="23" spans="2:7" hidden="1" outlineLevel="1">
      <c r="B23" s="116">
        <v>17</v>
      </c>
      <c r="C23" s="117" t="s">
        <v>530</v>
      </c>
      <c r="D23" s="120">
        <v>16569.999999999996</v>
      </c>
      <c r="E23" s="120">
        <v>14055.000000000015</v>
      </c>
      <c r="G23" s="18"/>
    </row>
    <row r="24" spans="2:7" hidden="1" outlineLevel="1">
      <c r="B24" s="116">
        <v>18</v>
      </c>
      <c r="C24" s="117" t="s">
        <v>531</v>
      </c>
      <c r="D24" s="120">
        <v>11120.999999999995</v>
      </c>
      <c r="E24" s="120">
        <v>11343.000000000016</v>
      </c>
      <c r="G24" s="18"/>
    </row>
    <row r="25" spans="2:7" hidden="1" outlineLevel="1">
      <c r="B25" s="116">
        <v>19</v>
      </c>
      <c r="C25" s="117" t="s">
        <v>532</v>
      </c>
      <c r="D25" s="120">
        <v>2337</v>
      </c>
      <c r="E25" s="120">
        <v>1650.9999999999993</v>
      </c>
      <c r="G25" s="18"/>
    </row>
    <row r="26" spans="2:7" hidden="1" outlineLevel="1">
      <c r="B26" s="116">
        <v>20</v>
      </c>
      <c r="C26" s="117" t="s">
        <v>533</v>
      </c>
      <c r="D26" s="120">
        <v>14871.000000000004</v>
      </c>
      <c r="E26" s="120">
        <v>13881.999999999996</v>
      </c>
      <c r="G26" s="18"/>
    </row>
    <row r="27" spans="2:7" hidden="1" outlineLevel="1">
      <c r="B27" s="116">
        <v>21</v>
      </c>
      <c r="C27" s="117" t="s">
        <v>534</v>
      </c>
      <c r="D27" s="120">
        <v>11774.000000000007</v>
      </c>
      <c r="E27" s="120">
        <v>10849.999999999993</v>
      </c>
      <c r="G27" s="18"/>
    </row>
    <row r="28" spans="2:7" hidden="1" outlineLevel="1">
      <c r="B28" s="116">
        <v>22</v>
      </c>
      <c r="C28" s="117" t="s">
        <v>535</v>
      </c>
      <c r="D28" s="120">
        <v>33169.999999999993</v>
      </c>
      <c r="E28" s="120">
        <v>30091.999999999964</v>
      </c>
      <c r="G28" s="18"/>
    </row>
    <row r="29" spans="2:7" hidden="1" outlineLevel="1">
      <c r="B29" s="116">
        <v>23</v>
      </c>
      <c r="C29" s="117" t="s">
        <v>536</v>
      </c>
      <c r="D29" s="120">
        <v>44492.000000000073</v>
      </c>
      <c r="E29" s="120">
        <v>41187.000000000029</v>
      </c>
      <c r="G29" s="18"/>
    </row>
    <row r="30" spans="2:7" hidden="1" outlineLevel="1">
      <c r="B30" s="116">
        <v>24</v>
      </c>
      <c r="C30" s="117" t="s">
        <v>537</v>
      </c>
      <c r="D30" s="120">
        <v>10790.000000000004</v>
      </c>
      <c r="E30" s="120">
        <v>9378.9999999999982</v>
      </c>
      <c r="G30" s="18"/>
    </row>
    <row r="31" spans="2:7" hidden="1" outlineLevel="1">
      <c r="B31" s="116">
        <v>25</v>
      </c>
      <c r="C31" s="117" t="s">
        <v>538</v>
      </c>
      <c r="D31" s="120">
        <v>94279.99999999968</v>
      </c>
      <c r="E31" s="120">
        <v>86877.999999999724</v>
      </c>
      <c r="G31" s="18"/>
    </row>
    <row r="32" spans="2:7" hidden="1" outlineLevel="1">
      <c r="B32" s="116">
        <v>26</v>
      </c>
      <c r="C32" s="117" t="s">
        <v>539</v>
      </c>
      <c r="D32" s="120">
        <v>14417.000000000004</v>
      </c>
      <c r="E32" s="120">
        <v>13278.000000000011</v>
      </c>
      <c r="G32" s="18"/>
    </row>
    <row r="33" spans="2:7" hidden="1" outlineLevel="1">
      <c r="B33" s="116">
        <v>27</v>
      </c>
      <c r="C33" s="117" t="s">
        <v>540</v>
      </c>
      <c r="D33" s="120">
        <v>20148.999999999989</v>
      </c>
      <c r="E33" s="120">
        <v>19742.999999999985</v>
      </c>
      <c r="G33" s="18"/>
    </row>
    <row r="34" spans="2:7" hidden="1" outlineLevel="1">
      <c r="B34" s="116">
        <v>28</v>
      </c>
      <c r="C34" s="117" t="s">
        <v>541</v>
      </c>
      <c r="D34" s="120">
        <v>27044.000000000022</v>
      </c>
      <c r="E34" s="120">
        <v>25661.999999999971</v>
      </c>
      <c r="G34" s="18"/>
    </row>
    <row r="35" spans="2:7" hidden="1" outlineLevel="1">
      <c r="B35" s="116">
        <v>29</v>
      </c>
      <c r="C35" s="117" t="s">
        <v>542</v>
      </c>
      <c r="D35" s="120">
        <v>50038</v>
      </c>
      <c r="E35" s="120">
        <v>42813.999999999985</v>
      </c>
      <c r="G35" s="18"/>
    </row>
    <row r="36" spans="2:7" hidden="1" outlineLevel="1">
      <c r="B36" s="116">
        <v>30</v>
      </c>
      <c r="C36" s="117" t="s">
        <v>543</v>
      </c>
      <c r="D36" s="120">
        <v>9731.0000000000036</v>
      </c>
      <c r="E36" s="120">
        <v>8312.9999999999964</v>
      </c>
      <c r="G36" s="18"/>
    </row>
    <row r="37" spans="2:7" hidden="1" outlineLevel="1">
      <c r="B37" s="116">
        <v>31</v>
      </c>
      <c r="C37" s="117" t="s">
        <v>544</v>
      </c>
      <c r="D37" s="120">
        <v>31166.999999999978</v>
      </c>
      <c r="E37" s="120">
        <v>31021.999999999996</v>
      </c>
      <c r="G37" s="18"/>
    </row>
    <row r="38" spans="2:7" hidden="1" outlineLevel="1">
      <c r="B38" s="116">
        <v>32</v>
      </c>
      <c r="C38" s="117" t="s">
        <v>545</v>
      </c>
      <c r="D38" s="120">
        <v>15707.000000000004</v>
      </c>
      <c r="E38" s="120">
        <v>15247.000000000009</v>
      </c>
      <c r="G38" s="18"/>
    </row>
    <row r="39" spans="2:7" hidden="1" outlineLevel="1">
      <c r="B39" s="116">
        <v>33</v>
      </c>
      <c r="C39" s="117" t="s">
        <v>546</v>
      </c>
      <c r="D39" s="120">
        <v>25140.00000000004</v>
      </c>
      <c r="E39" s="120">
        <v>24217.999999999898</v>
      </c>
      <c r="G39" s="18"/>
    </row>
    <row r="40" spans="2:7" ht="21" customHeight="1" collapsed="1">
      <c r="B40" s="7" t="s">
        <v>2</v>
      </c>
      <c r="C40" s="8" t="s">
        <v>28</v>
      </c>
      <c r="D40" s="18">
        <v>8194.9999999999964</v>
      </c>
      <c r="E40" s="18">
        <v>7458.0000000000055</v>
      </c>
    </row>
    <row r="41" spans="2:7" ht="21" customHeight="1">
      <c r="B41" s="7" t="s">
        <v>3</v>
      </c>
      <c r="C41" s="8" t="s">
        <v>27</v>
      </c>
      <c r="D41" s="18">
        <v>34230.000000000015</v>
      </c>
      <c r="E41" s="18">
        <v>31157.000000000007</v>
      </c>
    </row>
    <row r="42" spans="2:7" ht="21" customHeight="1">
      <c r="B42" s="7" t="s">
        <v>4</v>
      </c>
      <c r="C42" s="8" t="s">
        <v>23</v>
      </c>
      <c r="D42" s="18">
        <v>325604.00000000151</v>
      </c>
      <c r="E42" s="18">
        <v>296753.00000000215</v>
      </c>
    </row>
    <row r="43" spans="2:7" ht="21" customHeight="1">
      <c r="B43" s="7" t="s">
        <v>5</v>
      </c>
      <c r="C43" s="9" t="s">
        <v>455</v>
      </c>
      <c r="D43" s="18">
        <v>647264.99999999558</v>
      </c>
      <c r="E43" s="18">
        <v>630715.99999999837</v>
      </c>
    </row>
    <row r="44" spans="2:7" ht="21" customHeight="1">
      <c r="B44" s="7" t="s">
        <v>6</v>
      </c>
      <c r="C44" s="9" t="s">
        <v>24</v>
      </c>
      <c r="D44" s="18">
        <v>177243.00000000061</v>
      </c>
      <c r="E44" s="18">
        <v>167240.00000000006</v>
      </c>
    </row>
    <row r="45" spans="2:7" ht="21" customHeight="1">
      <c r="B45" s="7" t="s">
        <v>7</v>
      </c>
      <c r="C45" s="9" t="s">
        <v>31</v>
      </c>
      <c r="D45" s="18">
        <v>295802.99999999965</v>
      </c>
      <c r="E45" s="18">
        <v>291931.00000000396</v>
      </c>
    </row>
    <row r="46" spans="2:7" ht="21" customHeight="1">
      <c r="B46" s="7" t="s">
        <v>8</v>
      </c>
      <c r="C46" s="9" t="s">
        <v>456</v>
      </c>
      <c r="D46" s="18">
        <v>138887.00000000017</v>
      </c>
      <c r="E46" s="18">
        <v>137891.00000000006</v>
      </c>
    </row>
    <row r="47" spans="2:7" ht="21" customHeight="1">
      <c r="B47" s="7" t="s">
        <v>9</v>
      </c>
      <c r="C47" s="9" t="s">
        <v>29</v>
      </c>
      <c r="D47" s="18">
        <v>80980.999999999854</v>
      </c>
      <c r="E47" s="18">
        <v>80940.00000000016</v>
      </c>
    </row>
    <row r="48" spans="2:7" ht="21" customHeight="1">
      <c r="B48" s="7" t="s">
        <v>10</v>
      </c>
      <c r="C48" s="9" t="s">
        <v>30</v>
      </c>
      <c r="D48" s="18">
        <v>37707.000000000044</v>
      </c>
      <c r="E48" s="18">
        <v>34612.99999999992</v>
      </c>
    </row>
    <row r="49" spans="2:5" ht="21" customHeight="1">
      <c r="B49" s="7" t="s">
        <v>11</v>
      </c>
      <c r="C49" s="9" t="s">
        <v>32</v>
      </c>
      <c r="D49" s="18">
        <v>200767.00000000134</v>
      </c>
      <c r="E49" s="18">
        <v>186360.00000000064</v>
      </c>
    </row>
    <row r="50" spans="2:5" ht="21" customHeight="1">
      <c r="B50" s="7" t="s">
        <v>12</v>
      </c>
      <c r="C50" s="9" t="s">
        <v>457</v>
      </c>
      <c r="D50" s="18">
        <v>248520.00000000044</v>
      </c>
      <c r="E50" s="18">
        <v>346794.0000000018</v>
      </c>
    </row>
    <row r="51" spans="2:5" ht="21" customHeight="1">
      <c r="B51" s="7" t="s">
        <v>13</v>
      </c>
      <c r="C51" s="9" t="s">
        <v>33</v>
      </c>
      <c r="D51" s="18">
        <v>21703.999999999989</v>
      </c>
      <c r="E51" s="18">
        <v>21561.999999999985</v>
      </c>
    </row>
    <row r="52" spans="2:5" ht="21" customHeight="1">
      <c r="B52" s="7" t="s">
        <v>14</v>
      </c>
      <c r="C52" s="9" t="s">
        <v>25</v>
      </c>
      <c r="D52" s="18">
        <v>73815.999999999738</v>
      </c>
      <c r="E52" s="18">
        <v>70527.99999999968</v>
      </c>
    </row>
    <row r="53" spans="2:5" ht="21" customHeight="1">
      <c r="B53" s="7" t="s">
        <v>15</v>
      </c>
      <c r="C53" s="9" t="s">
        <v>34</v>
      </c>
      <c r="D53" s="18">
        <v>367503.00000000303</v>
      </c>
      <c r="E53" s="18">
        <v>347466.99999999953</v>
      </c>
    </row>
    <row r="54" spans="2:5" ht="21" customHeight="1">
      <c r="B54" s="7" t="s">
        <v>16</v>
      </c>
      <c r="C54" s="9" t="s">
        <v>35</v>
      </c>
      <c r="D54" s="18">
        <v>42678.999999999964</v>
      </c>
      <c r="E54" s="18">
        <v>38953.999999999898</v>
      </c>
    </row>
    <row r="55" spans="2:5" ht="21" customHeight="1">
      <c r="B55" s="7" t="s">
        <v>17</v>
      </c>
      <c r="C55" s="9" t="s">
        <v>36</v>
      </c>
      <c r="D55" s="18">
        <v>68863.000000000582</v>
      </c>
      <c r="E55" s="18">
        <v>68072.999999999854</v>
      </c>
    </row>
    <row r="56" spans="2:5" ht="21" customHeight="1">
      <c r="B56" s="7" t="s">
        <v>18</v>
      </c>
      <c r="C56" s="9" t="s">
        <v>37</v>
      </c>
      <c r="D56" s="18">
        <v>239.00000000000006</v>
      </c>
      <c r="E56" s="18">
        <v>239.00000000000006</v>
      </c>
    </row>
    <row r="57" spans="2:5" ht="3.75" customHeight="1">
      <c r="B57" s="17"/>
      <c r="C57" s="17"/>
      <c r="D57" s="17"/>
      <c r="E57" s="17"/>
    </row>
    <row r="58" spans="2:5">
      <c r="C58" s="1"/>
      <c r="D58" s="2"/>
    </row>
    <row r="59" spans="2:5" ht="38.25" customHeight="1">
      <c r="B59" s="84" t="s">
        <v>373</v>
      </c>
      <c r="C59" s="148" t="s">
        <v>376</v>
      </c>
      <c r="D59" s="148"/>
      <c r="E59" s="148"/>
    </row>
    <row r="60" spans="2:5" ht="48.75" customHeight="1">
      <c r="B60" s="84" t="s">
        <v>374</v>
      </c>
      <c r="C60" s="148" t="s">
        <v>375</v>
      </c>
      <c r="D60" s="148"/>
      <c r="E60" s="148"/>
    </row>
    <row r="61" spans="2:5">
      <c r="C61" s="11"/>
      <c r="D61" s="18"/>
    </row>
    <row r="62" spans="2:5">
      <c r="C62" s="11"/>
      <c r="D62" s="18"/>
    </row>
    <row r="63" spans="2:5">
      <c r="C63" s="11"/>
      <c r="D63" s="18"/>
    </row>
    <row r="64" spans="2:5">
      <c r="C64" s="11"/>
      <c r="D64" s="18"/>
    </row>
    <row r="65" spans="3:4">
      <c r="C65" s="11"/>
      <c r="D65" s="18"/>
    </row>
    <row r="66" spans="3:4">
      <c r="C66" s="11"/>
      <c r="D66" s="18"/>
    </row>
    <row r="67" spans="3:4">
      <c r="C67" s="11"/>
      <c r="D67" s="18"/>
    </row>
    <row r="68" spans="3:4">
      <c r="C68" s="11"/>
      <c r="D68" s="18"/>
    </row>
    <row r="69" spans="3:4">
      <c r="C69" s="11"/>
      <c r="D69" s="18"/>
    </row>
    <row r="70" spans="3:4">
      <c r="C70" s="11"/>
      <c r="D70" s="18"/>
    </row>
    <row r="71" spans="3:4">
      <c r="C71" s="11"/>
      <c r="D71" s="18"/>
    </row>
    <row r="72" spans="3:4">
      <c r="C72" s="11"/>
      <c r="D72" s="18"/>
    </row>
    <row r="73" spans="3:4">
      <c r="C73" s="11"/>
      <c r="D73" s="18"/>
    </row>
    <row r="74" spans="3:4">
      <c r="C74" s="11"/>
      <c r="D74" s="18"/>
    </row>
    <row r="75" spans="3:4">
      <c r="C75" s="11"/>
      <c r="D75" s="18"/>
    </row>
    <row r="77" spans="3:4">
      <c r="C77" s="1"/>
    </row>
    <row r="78" spans="3:4">
      <c r="C78" s="3"/>
    </row>
    <row r="79" spans="3:4">
      <c r="C79" s="4"/>
    </row>
  </sheetData>
  <mergeCells count="7">
    <mergeCell ref="B3:E3"/>
    <mergeCell ref="B5:E5"/>
    <mergeCell ref="C59:E59"/>
    <mergeCell ref="C60:E60"/>
    <mergeCell ref="B6:E6"/>
    <mergeCell ref="B8:C10"/>
    <mergeCell ref="D8:E8"/>
  </mergeCells>
  <printOptions horizontalCentered="1"/>
  <pageMargins left="0.51181102362204722" right="0.11811023622047245" top="0.74803149606299213" bottom="0.74803149606299213" header="0.31496062992125984" footer="0.31496062992125984"/>
  <pageSetup paperSize="9" orientation="portrait" r:id="rId1"/>
  <drawing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>
    <tabColor rgb="FFD3D3F5"/>
    <pageSetUpPr fitToPage="1"/>
  </sheetPr>
  <dimension ref="B2:K59"/>
  <sheetViews>
    <sheetView showGridLines="0" zoomScaleNormal="100" workbookViewId="0"/>
  </sheetViews>
  <sheetFormatPr defaultColWidth="9.140625" defaultRowHeight="14.25" outlineLevelRow="1"/>
  <cols>
    <col min="1" max="1" width="8" style="15" customWidth="1"/>
    <col min="2" max="2" width="3.5703125" style="15" customWidth="1"/>
    <col min="3" max="3" width="53.140625" style="15" customWidth="1"/>
    <col min="4" max="8" width="11.28515625" style="15" customWidth="1"/>
    <col min="9" max="9" width="13.42578125" style="15" bestFit="1" customWidth="1"/>
    <col min="10" max="16384" width="9.140625" style="15"/>
  </cols>
  <sheetData>
    <row r="2" spans="2:11" ht="15">
      <c r="C2" s="14"/>
      <c r="D2" s="14"/>
      <c r="E2" s="14"/>
      <c r="I2" s="14" t="s">
        <v>211</v>
      </c>
    </row>
    <row r="3" spans="2:11" ht="28.5" customHeight="1">
      <c r="B3" s="145" t="s">
        <v>260</v>
      </c>
      <c r="C3" s="145"/>
      <c r="D3" s="145"/>
      <c r="E3" s="145"/>
      <c r="F3" s="145"/>
      <c r="G3" s="145"/>
      <c r="H3" s="145"/>
      <c r="I3" s="145"/>
    </row>
    <row r="4" spans="2:11" ht="3.75" customHeight="1"/>
    <row r="5" spans="2:11" ht="13.5" customHeight="1">
      <c r="B5" s="147">
        <v>2023</v>
      </c>
      <c r="C5" s="147"/>
      <c r="D5" s="147"/>
      <c r="E5" s="147"/>
      <c r="F5" s="147"/>
      <c r="G5" s="147"/>
      <c r="H5" s="147"/>
      <c r="I5" s="147"/>
    </row>
    <row r="6" spans="2:11" ht="15" customHeight="1">
      <c r="B6" s="146" t="s">
        <v>40</v>
      </c>
      <c r="C6" s="146"/>
      <c r="D6" s="146"/>
      <c r="E6" s="146"/>
      <c r="F6" s="146"/>
      <c r="G6" s="146"/>
      <c r="H6" s="146"/>
      <c r="I6" s="146"/>
    </row>
    <row r="7" spans="2:11" ht="3" customHeight="1"/>
    <row r="8" spans="2:11" ht="21" customHeight="1">
      <c r="B8" s="157" t="s">
        <v>38</v>
      </c>
      <c r="C8" s="157"/>
      <c r="D8" s="162" t="s">
        <v>261</v>
      </c>
      <c r="E8" s="159"/>
      <c r="F8" s="161"/>
      <c r="G8" s="161"/>
      <c r="H8" s="161"/>
      <c r="I8" s="165"/>
    </row>
    <row r="9" spans="2:11" ht="3.75" customHeight="1">
      <c r="B9" s="157"/>
      <c r="C9" s="157"/>
      <c r="D9" s="94"/>
      <c r="E9" s="25"/>
      <c r="F9" s="25"/>
      <c r="G9" s="25"/>
      <c r="H9" s="25"/>
      <c r="I9" s="95"/>
    </row>
    <row r="10" spans="2:11" s="16" customFormat="1" ht="84.75" customHeight="1">
      <c r="B10" s="157"/>
      <c r="C10" s="157"/>
      <c r="D10" s="99" t="s">
        <v>256</v>
      </c>
      <c r="E10" s="98" t="s">
        <v>257</v>
      </c>
      <c r="F10" s="27" t="s">
        <v>258</v>
      </c>
      <c r="G10" s="98" t="s">
        <v>340</v>
      </c>
      <c r="H10" s="98" t="s">
        <v>259</v>
      </c>
      <c r="I10" s="97" t="s">
        <v>262</v>
      </c>
    </row>
    <row r="11" spans="2:11" ht="3.75" customHeight="1">
      <c r="B11" s="17"/>
      <c r="C11" s="17"/>
      <c r="D11" s="17"/>
      <c r="E11" s="17"/>
      <c r="F11" s="17"/>
      <c r="G11" s="17"/>
      <c r="H11" s="17"/>
      <c r="I11" s="17"/>
    </row>
    <row r="12" spans="2:11" ht="16.5" customHeight="1">
      <c r="C12" s="5" t="s">
        <v>19</v>
      </c>
      <c r="D12" s="37">
        <v>141744</v>
      </c>
      <c r="E12" s="37">
        <v>160030</v>
      </c>
      <c r="F12" s="37">
        <v>120381</v>
      </c>
      <c r="G12" s="37">
        <v>127909</v>
      </c>
      <c r="H12" s="37">
        <v>5336</v>
      </c>
      <c r="I12" s="37">
        <v>48863</v>
      </c>
    </row>
    <row r="13" spans="2:11" ht="16.5" customHeight="1">
      <c r="B13" s="7" t="s">
        <v>20</v>
      </c>
      <c r="C13" s="8" t="s">
        <v>26</v>
      </c>
      <c r="D13" s="38">
        <v>4691</v>
      </c>
      <c r="E13" s="38">
        <v>5258</v>
      </c>
      <c r="F13" s="38">
        <v>4005</v>
      </c>
      <c r="G13" s="38">
        <v>4128</v>
      </c>
      <c r="H13" s="38">
        <v>64</v>
      </c>
      <c r="I13" s="38">
        <v>1459</v>
      </c>
      <c r="K13" s="22"/>
    </row>
    <row r="14" spans="2:11" ht="16.5" customHeight="1">
      <c r="B14" s="7" t="s">
        <v>0</v>
      </c>
      <c r="C14" s="8" t="s">
        <v>21</v>
      </c>
      <c r="D14" s="38">
        <v>437</v>
      </c>
      <c r="E14" s="38">
        <v>488</v>
      </c>
      <c r="F14" s="38">
        <v>388</v>
      </c>
      <c r="G14" s="38">
        <v>424</v>
      </c>
      <c r="H14" s="38">
        <v>28</v>
      </c>
      <c r="I14" s="38">
        <v>194</v>
      </c>
      <c r="K14" s="22"/>
    </row>
    <row r="15" spans="2:11" ht="16.5" customHeight="1">
      <c r="B15" s="7" t="s">
        <v>1</v>
      </c>
      <c r="C15" s="8" t="s">
        <v>22</v>
      </c>
      <c r="D15" s="38">
        <f>+SUM(D16:D39)</f>
        <v>17488</v>
      </c>
      <c r="E15" s="38">
        <f t="shared" ref="E15:F15" si="0">+SUM(E16:E39)</f>
        <v>20147</v>
      </c>
      <c r="F15" s="38">
        <f t="shared" si="0"/>
        <v>14893</v>
      </c>
      <c r="G15" s="38">
        <f>+SUM(G16:G39)</f>
        <v>17299</v>
      </c>
      <c r="H15" s="38">
        <f t="shared" ref="H15" si="1">+SUM(H16:H39)</f>
        <v>878</v>
      </c>
      <c r="I15" s="38">
        <f t="shared" ref="I15" si="2">+SUM(I16:I39)</f>
        <v>7297</v>
      </c>
      <c r="K15" s="22"/>
    </row>
    <row r="16" spans="2:11" hidden="1" outlineLevel="1">
      <c r="B16" s="116">
        <v>10</v>
      </c>
      <c r="C16" s="117" t="s">
        <v>523</v>
      </c>
      <c r="D16" s="120">
        <v>2699</v>
      </c>
      <c r="E16" s="120">
        <v>3062</v>
      </c>
      <c r="F16" s="120">
        <v>2206</v>
      </c>
      <c r="G16" s="120">
        <v>2454</v>
      </c>
      <c r="H16" s="120">
        <v>92</v>
      </c>
      <c r="I16" s="120">
        <v>1029</v>
      </c>
    </row>
    <row r="17" spans="2:9" hidden="1" outlineLevel="1">
      <c r="B17" s="116">
        <v>11</v>
      </c>
      <c r="C17" s="117" t="s">
        <v>524</v>
      </c>
      <c r="D17" s="120">
        <v>465</v>
      </c>
      <c r="E17" s="120">
        <v>515</v>
      </c>
      <c r="F17" s="120">
        <v>414</v>
      </c>
      <c r="G17" s="120">
        <v>416</v>
      </c>
      <c r="H17" s="120">
        <v>27</v>
      </c>
      <c r="I17" s="120">
        <v>155</v>
      </c>
    </row>
    <row r="18" spans="2:9" hidden="1" outlineLevel="1">
      <c r="B18" s="116">
        <v>12</v>
      </c>
      <c r="C18" s="117" t="s">
        <v>525</v>
      </c>
      <c r="D18" s="120">
        <v>1</v>
      </c>
      <c r="E18" s="120">
        <v>1</v>
      </c>
      <c r="F18" s="120">
        <v>1</v>
      </c>
      <c r="G18" s="120">
        <v>1</v>
      </c>
      <c r="H18" s="120">
        <v>1</v>
      </c>
      <c r="I18" s="120">
        <v>1</v>
      </c>
    </row>
    <row r="19" spans="2:9" hidden="1" outlineLevel="1">
      <c r="B19" s="116">
        <v>13</v>
      </c>
      <c r="C19" s="117" t="s">
        <v>526</v>
      </c>
      <c r="D19" s="120">
        <v>801</v>
      </c>
      <c r="E19" s="120">
        <v>934</v>
      </c>
      <c r="F19" s="120">
        <v>712</v>
      </c>
      <c r="G19" s="120">
        <v>802</v>
      </c>
      <c r="H19" s="120">
        <v>60</v>
      </c>
      <c r="I19" s="120">
        <v>419</v>
      </c>
    </row>
    <row r="20" spans="2:9" hidden="1" outlineLevel="1">
      <c r="B20" s="116">
        <v>14</v>
      </c>
      <c r="C20" s="117" t="s">
        <v>527</v>
      </c>
      <c r="D20" s="120">
        <v>1453</v>
      </c>
      <c r="E20" s="120">
        <v>1693</v>
      </c>
      <c r="F20" s="120">
        <v>1280</v>
      </c>
      <c r="G20" s="120">
        <v>1453</v>
      </c>
      <c r="H20" s="120">
        <v>41</v>
      </c>
      <c r="I20" s="120">
        <v>730</v>
      </c>
    </row>
    <row r="21" spans="2:9" hidden="1" outlineLevel="1">
      <c r="B21" s="116">
        <v>15</v>
      </c>
      <c r="C21" s="117" t="s">
        <v>528</v>
      </c>
      <c r="D21" s="120">
        <v>632</v>
      </c>
      <c r="E21" s="120">
        <v>789</v>
      </c>
      <c r="F21" s="120">
        <v>516</v>
      </c>
      <c r="G21" s="120">
        <v>679</v>
      </c>
      <c r="H21" s="120">
        <v>31</v>
      </c>
      <c r="I21" s="120">
        <v>254</v>
      </c>
    </row>
    <row r="22" spans="2:9" hidden="1" outlineLevel="1">
      <c r="B22" s="116">
        <v>16</v>
      </c>
      <c r="C22" s="117" t="s">
        <v>529</v>
      </c>
      <c r="D22" s="120">
        <v>1031</v>
      </c>
      <c r="E22" s="120">
        <v>1249</v>
      </c>
      <c r="F22" s="120">
        <v>885</v>
      </c>
      <c r="G22" s="120">
        <v>1105</v>
      </c>
      <c r="H22" s="120">
        <v>46</v>
      </c>
      <c r="I22" s="120">
        <v>475</v>
      </c>
    </row>
    <row r="23" spans="2:9" hidden="1" outlineLevel="1">
      <c r="B23" s="116">
        <v>17</v>
      </c>
      <c r="C23" s="117" t="s">
        <v>530</v>
      </c>
      <c r="D23" s="120">
        <v>230</v>
      </c>
      <c r="E23" s="120">
        <v>263</v>
      </c>
      <c r="F23" s="120">
        <v>212</v>
      </c>
      <c r="G23" s="120">
        <v>220</v>
      </c>
      <c r="H23" s="120">
        <v>35</v>
      </c>
      <c r="I23" s="120">
        <v>133</v>
      </c>
    </row>
    <row r="24" spans="2:9" hidden="1" outlineLevel="1">
      <c r="B24" s="116">
        <v>18</v>
      </c>
      <c r="C24" s="117" t="s">
        <v>531</v>
      </c>
      <c r="D24" s="120">
        <v>489</v>
      </c>
      <c r="E24" s="120">
        <v>604</v>
      </c>
      <c r="F24" s="120">
        <v>439</v>
      </c>
      <c r="G24" s="120">
        <v>501</v>
      </c>
      <c r="H24" s="120">
        <v>19</v>
      </c>
      <c r="I24" s="120">
        <v>190</v>
      </c>
    </row>
    <row r="25" spans="2:9" hidden="1" outlineLevel="1">
      <c r="B25" s="116">
        <v>19</v>
      </c>
      <c r="C25" s="117" t="s">
        <v>532</v>
      </c>
      <c r="D25" s="120">
        <v>17</v>
      </c>
      <c r="E25" s="120">
        <v>18</v>
      </c>
      <c r="F25" s="120">
        <v>16</v>
      </c>
      <c r="G25" s="120">
        <v>17</v>
      </c>
      <c r="H25" s="120">
        <v>8</v>
      </c>
      <c r="I25" s="120">
        <v>14</v>
      </c>
    </row>
    <row r="26" spans="2:9" hidden="1" outlineLevel="1">
      <c r="B26" s="116">
        <v>20</v>
      </c>
      <c r="C26" s="117" t="s">
        <v>533</v>
      </c>
      <c r="D26" s="120">
        <v>439</v>
      </c>
      <c r="E26" s="120">
        <v>485</v>
      </c>
      <c r="F26" s="120">
        <v>403</v>
      </c>
      <c r="G26" s="120">
        <v>439</v>
      </c>
      <c r="H26" s="120">
        <v>64</v>
      </c>
      <c r="I26" s="120">
        <v>153</v>
      </c>
    </row>
    <row r="27" spans="2:9" hidden="1" outlineLevel="1">
      <c r="B27" s="116">
        <v>21</v>
      </c>
      <c r="C27" s="117" t="s">
        <v>534</v>
      </c>
      <c r="D27" s="120">
        <v>102</v>
      </c>
      <c r="E27" s="120">
        <v>107</v>
      </c>
      <c r="F27" s="120">
        <v>94</v>
      </c>
      <c r="G27" s="120">
        <v>92</v>
      </c>
      <c r="H27" s="120">
        <v>9</v>
      </c>
      <c r="I27" s="120">
        <v>34</v>
      </c>
    </row>
    <row r="28" spans="2:9" hidden="1" outlineLevel="1">
      <c r="B28" s="116">
        <v>22</v>
      </c>
      <c r="C28" s="117" t="s">
        <v>535</v>
      </c>
      <c r="D28" s="120">
        <v>558</v>
      </c>
      <c r="E28" s="120">
        <v>613</v>
      </c>
      <c r="F28" s="120">
        <v>471</v>
      </c>
      <c r="G28" s="120">
        <v>546</v>
      </c>
      <c r="H28" s="120">
        <v>41</v>
      </c>
      <c r="I28" s="120">
        <v>234</v>
      </c>
    </row>
    <row r="29" spans="2:9" hidden="1" outlineLevel="1">
      <c r="B29" s="116">
        <v>23</v>
      </c>
      <c r="C29" s="117" t="s">
        <v>536</v>
      </c>
      <c r="D29" s="120">
        <v>1242</v>
      </c>
      <c r="E29" s="120">
        <v>1432</v>
      </c>
      <c r="F29" s="120">
        <v>1111</v>
      </c>
      <c r="G29" s="120">
        <v>1256</v>
      </c>
      <c r="H29" s="120">
        <v>75</v>
      </c>
      <c r="I29" s="120">
        <v>583</v>
      </c>
    </row>
    <row r="30" spans="2:9" hidden="1" outlineLevel="1">
      <c r="B30" s="116">
        <v>24</v>
      </c>
      <c r="C30" s="117" t="s">
        <v>537</v>
      </c>
      <c r="D30" s="120">
        <v>148</v>
      </c>
      <c r="E30" s="120">
        <v>163</v>
      </c>
      <c r="F30" s="120">
        <v>127</v>
      </c>
      <c r="G30" s="120">
        <v>145</v>
      </c>
      <c r="H30" s="120">
        <v>22</v>
      </c>
      <c r="I30" s="120">
        <v>65</v>
      </c>
    </row>
    <row r="31" spans="2:9" hidden="1" outlineLevel="1">
      <c r="B31" s="116">
        <v>25</v>
      </c>
      <c r="C31" s="117" t="s">
        <v>538</v>
      </c>
      <c r="D31" s="120">
        <v>3367</v>
      </c>
      <c r="E31" s="120">
        <v>3893</v>
      </c>
      <c r="F31" s="120">
        <v>2817</v>
      </c>
      <c r="G31" s="120">
        <v>3418</v>
      </c>
      <c r="H31" s="120">
        <v>106</v>
      </c>
      <c r="I31" s="120">
        <v>1371</v>
      </c>
    </row>
    <row r="32" spans="2:9" hidden="1" outlineLevel="1">
      <c r="B32" s="116">
        <v>26</v>
      </c>
      <c r="C32" s="117" t="s">
        <v>539</v>
      </c>
      <c r="D32" s="120">
        <v>113</v>
      </c>
      <c r="E32" s="120">
        <v>122</v>
      </c>
      <c r="F32" s="120">
        <v>100</v>
      </c>
      <c r="G32" s="120">
        <v>99</v>
      </c>
      <c r="H32" s="120">
        <v>13</v>
      </c>
      <c r="I32" s="120">
        <v>39</v>
      </c>
    </row>
    <row r="33" spans="2:11" hidden="1" outlineLevel="1">
      <c r="B33" s="116">
        <v>27</v>
      </c>
      <c r="C33" s="117" t="s">
        <v>540</v>
      </c>
      <c r="D33" s="120">
        <v>249</v>
      </c>
      <c r="E33" s="120">
        <v>278</v>
      </c>
      <c r="F33" s="120">
        <v>219</v>
      </c>
      <c r="G33" s="120">
        <v>247</v>
      </c>
      <c r="H33" s="120">
        <v>28</v>
      </c>
      <c r="I33" s="120">
        <v>88</v>
      </c>
    </row>
    <row r="34" spans="2:11" hidden="1" outlineLevel="1">
      <c r="B34" s="116">
        <v>28</v>
      </c>
      <c r="C34" s="117" t="s">
        <v>541</v>
      </c>
      <c r="D34" s="120">
        <v>631</v>
      </c>
      <c r="E34" s="120">
        <v>711</v>
      </c>
      <c r="F34" s="120">
        <v>534</v>
      </c>
      <c r="G34" s="120">
        <v>593</v>
      </c>
      <c r="H34" s="120">
        <v>32</v>
      </c>
      <c r="I34" s="120">
        <v>251</v>
      </c>
    </row>
    <row r="35" spans="2:11" hidden="1" outlineLevel="1">
      <c r="B35" s="116">
        <v>29</v>
      </c>
      <c r="C35" s="117" t="s">
        <v>542</v>
      </c>
      <c r="D35" s="120">
        <v>259</v>
      </c>
      <c r="E35" s="120">
        <v>293</v>
      </c>
      <c r="F35" s="120">
        <v>230</v>
      </c>
      <c r="G35" s="120">
        <v>261</v>
      </c>
      <c r="H35" s="120">
        <v>53</v>
      </c>
      <c r="I35" s="120">
        <v>135</v>
      </c>
    </row>
    <row r="36" spans="2:11" hidden="1" outlineLevel="1">
      <c r="B36" s="116">
        <v>30</v>
      </c>
      <c r="C36" s="117" t="s">
        <v>543</v>
      </c>
      <c r="D36" s="120">
        <v>99</v>
      </c>
      <c r="E36" s="120">
        <v>103</v>
      </c>
      <c r="F36" s="120">
        <v>80</v>
      </c>
      <c r="G36" s="120">
        <v>102</v>
      </c>
      <c r="H36" s="120">
        <v>7</v>
      </c>
      <c r="I36" s="120">
        <v>48</v>
      </c>
    </row>
    <row r="37" spans="2:11" hidden="1" outlineLevel="1">
      <c r="B37" s="116">
        <v>31</v>
      </c>
      <c r="C37" s="117" t="s">
        <v>544</v>
      </c>
      <c r="D37" s="120">
        <v>1034</v>
      </c>
      <c r="E37" s="120">
        <v>1210</v>
      </c>
      <c r="F37" s="120">
        <v>820</v>
      </c>
      <c r="G37" s="120">
        <v>1049</v>
      </c>
      <c r="H37" s="120">
        <v>19</v>
      </c>
      <c r="I37" s="120">
        <v>385</v>
      </c>
    </row>
    <row r="38" spans="2:11" hidden="1" outlineLevel="1">
      <c r="B38" s="116">
        <v>32</v>
      </c>
      <c r="C38" s="117" t="s">
        <v>545</v>
      </c>
      <c r="D38" s="120">
        <v>463</v>
      </c>
      <c r="E38" s="120">
        <v>537</v>
      </c>
      <c r="F38" s="120">
        <v>405</v>
      </c>
      <c r="G38" s="120">
        <v>448</v>
      </c>
      <c r="H38" s="120">
        <v>15</v>
      </c>
      <c r="I38" s="120">
        <v>164</v>
      </c>
    </row>
    <row r="39" spans="2:11" hidden="1" outlineLevel="1">
      <c r="B39" s="116">
        <v>33</v>
      </c>
      <c r="C39" s="117" t="s">
        <v>546</v>
      </c>
      <c r="D39" s="120">
        <v>966</v>
      </c>
      <c r="E39" s="120">
        <v>1072</v>
      </c>
      <c r="F39" s="120">
        <v>801</v>
      </c>
      <c r="G39" s="120">
        <v>956</v>
      </c>
      <c r="H39" s="120">
        <v>34</v>
      </c>
      <c r="I39" s="120">
        <v>347</v>
      </c>
    </row>
    <row r="40" spans="2:11" ht="16.5" customHeight="1" collapsed="1">
      <c r="B40" s="7" t="s">
        <v>2</v>
      </c>
      <c r="C40" s="8" t="s">
        <v>28</v>
      </c>
      <c r="D40" s="38">
        <v>258</v>
      </c>
      <c r="E40" s="38">
        <v>324</v>
      </c>
      <c r="F40" s="38">
        <v>245</v>
      </c>
      <c r="G40" s="38">
        <v>304</v>
      </c>
      <c r="H40" s="38">
        <v>24</v>
      </c>
      <c r="I40" s="38">
        <v>175</v>
      </c>
      <c r="K40" s="22"/>
    </row>
    <row r="41" spans="2:11" ht="16.5" customHeight="1">
      <c r="B41" s="7" t="s">
        <v>3</v>
      </c>
      <c r="C41" s="8" t="s">
        <v>27</v>
      </c>
      <c r="D41" s="38">
        <v>911</v>
      </c>
      <c r="E41" s="38">
        <v>1022</v>
      </c>
      <c r="F41" s="38">
        <v>848</v>
      </c>
      <c r="G41" s="38">
        <v>900</v>
      </c>
      <c r="H41" s="38">
        <v>222</v>
      </c>
      <c r="I41" s="38">
        <v>445</v>
      </c>
      <c r="K41" s="22"/>
    </row>
    <row r="42" spans="2:11" ht="16.5" customHeight="1">
      <c r="B42" s="7" t="s">
        <v>4</v>
      </c>
      <c r="C42" s="8" t="s">
        <v>23</v>
      </c>
      <c r="D42" s="38">
        <v>15197</v>
      </c>
      <c r="E42" s="38">
        <v>17057</v>
      </c>
      <c r="F42" s="38">
        <v>12460</v>
      </c>
      <c r="G42" s="38">
        <v>14603</v>
      </c>
      <c r="H42" s="38">
        <v>141</v>
      </c>
      <c r="I42" s="38">
        <v>4834</v>
      </c>
      <c r="K42" s="22"/>
    </row>
    <row r="43" spans="2:11" ht="16.5" customHeight="1">
      <c r="B43" s="7" t="s">
        <v>5</v>
      </c>
      <c r="C43" s="9" t="s">
        <v>162</v>
      </c>
      <c r="D43" s="38">
        <v>39866</v>
      </c>
      <c r="E43" s="38">
        <v>45545</v>
      </c>
      <c r="F43" s="38">
        <v>34112</v>
      </c>
      <c r="G43" s="38">
        <v>34825</v>
      </c>
      <c r="H43" s="38">
        <v>1830</v>
      </c>
      <c r="I43" s="38">
        <v>14229</v>
      </c>
      <c r="K43" s="22"/>
    </row>
    <row r="44" spans="2:11" ht="16.5" customHeight="1">
      <c r="B44" s="7" t="s">
        <v>6</v>
      </c>
      <c r="C44" s="9" t="s">
        <v>24</v>
      </c>
      <c r="D44" s="38">
        <v>4601</v>
      </c>
      <c r="E44" s="38">
        <v>5312</v>
      </c>
      <c r="F44" s="38">
        <v>4084</v>
      </c>
      <c r="G44" s="38">
        <v>4651</v>
      </c>
      <c r="H44" s="38">
        <v>277</v>
      </c>
      <c r="I44" s="38">
        <v>2369</v>
      </c>
      <c r="K44" s="22"/>
    </row>
    <row r="45" spans="2:11" ht="16.5" customHeight="1">
      <c r="B45" s="7" t="s">
        <v>7</v>
      </c>
      <c r="C45" s="9" t="s">
        <v>31</v>
      </c>
      <c r="D45" s="38">
        <v>14761</v>
      </c>
      <c r="E45" s="38">
        <v>16290</v>
      </c>
      <c r="F45" s="38">
        <v>11635</v>
      </c>
      <c r="G45" s="38">
        <v>11881</v>
      </c>
      <c r="H45" s="38">
        <v>187</v>
      </c>
      <c r="I45" s="38">
        <v>4574</v>
      </c>
      <c r="K45" s="22"/>
    </row>
    <row r="46" spans="2:11" ht="16.5" customHeight="1">
      <c r="B46" s="7" t="s">
        <v>8</v>
      </c>
      <c r="C46" s="9" t="s">
        <v>456</v>
      </c>
      <c r="D46" s="38">
        <v>2971</v>
      </c>
      <c r="E46" s="38">
        <v>3180</v>
      </c>
      <c r="F46" s="38">
        <v>2551</v>
      </c>
      <c r="G46" s="38">
        <v>2618</v>
      </c>
      <c r="H46" s="38">
        <v>118</v>
      </c>
      <c r="I46" s="38">
        <v>909</v>
      </c>
      <c r="K46" s="22"/>
    </row>
    <row r="47" spans="2:11" ht="16.5" customHeight="1">
      <c r="B47" s="7" t="s">
        <v>9</v>
      </c>
      <c r="C47" s="9" t="s">
        <v>29</v>
      </c>
      <c r="D47" s="38">
        <v>4466</v>
      </c>
      <c r="E47" s="38">
        <v>4834</v>
      </c>
      <c r="F47" s="38">
        <v>4181</v>
      </c>
      <c r="G47" s="38">
        <v>3792</v>
      </c>
      <c r="H47" s="38">
        <v>388</v>
      </c>
      <c r="I47" s="38">
        <v>1064</v>
      </c>
      <c r="K47" s="22"/>
    </row>
    <row r="48" spans="2:11" ht="16.5" customHeight="1">
      <c r="B48" s="7" t="s">
        <v>10</v>
      </c>
      <c r="C48" s="9" t="s">
        <v>30</v>
      </c>
      <c r="D48" s="38">
        <v>2795</v>
      </c>
      <c r="E48" s="38">
        <v>3142</v>
      </c>
      <c r="F48" s="38">
        <v>2433</v>
      </c>
      <c r="G48" s="38">
        <v>2406</v>
      </c>
      <c r="H48" s="38">
        <v>61</v>
      </c>
      <c r="I48" s="38">
        <v>825</v>
      </c>
      <c r="K48" s="22"/>
    </row>
    <row r="49" spans="2:11" ht="16.5" customHeight="1">
      <c r="B49" s="7" t="s">
        <v>11</v>
      </c>
      <c r="C49" s="9" t="s">
        <v>32</v>
      </c>
      <c r="D49" s="38">
        <v>9259</v>
      </c>
      <c r="E49" s="38">
        <v>10504</v>
      </c>
      <c r="F49" s="38">
        <v>7862</v>
      </c>
      <c r="G49" s="38">
        <v>8483</v>
      </c>
      <c r="H49" s="38">
        <v>292</v>
      </c>
      <c r="I49" s="38">
        <v>2902</v>
      </c>
      <c r="K49" s="22"/>
    </row>
    <row r="50" spans="2:11" ht="16.5" customHeight="1">
      <c r="B50" s="7" t="s">
        <v>12</v>
      </c>
      <c r="C50" s="9" t="s">
        <v>457</v>
      </c>
      <c r="D50" s="38">
        <v>4417</v>
      </c>
      <c r="E50" s="38">
        <v>4800</v>
      </c>
      <c r="F50" s="38">
        <v>3805</v>
      </c>
      <c r="G50" s="38">
        <v>3853</v>
      </c>
      <c r="H50" s="38">
        <v>102</v>
      </c>
      <c r="I50" s="38">
        <v>1191</v>
      </c>
      <c r="K50" s="22"/>
    </row>
    <row r="51" spans="2:11" ht="16.5" customHeight="1">
      <c r="B51" s="7" t="s">
        <v>13</v>
      </c>
      <c r="C51" s="9" t="s">
        <v>33</v>
      </c>
      <c r="D51" s="38">
        <v>493</v>
      </c>
      <c r="E51" s="38">
        <v>528</v>
      </c>
      <c r="F51" s="38">
        <v>403</v>
      </c>
      <c r="G51" s="38">
        <v>456</v>
      </c>
      <c r="H51" s="38">
        <v>20</v>
      </c>
      <c r="I51" s="38">
        <v>163</v>
      </c>
      <c r="K51" s="22"/>
    </row>
    <row r="52" spans="2:11" ht="16.5" customHeight="1">
      <c r="B52" s="7" t="s">
        <v>14</v>
      </c>
      <c r="C52" s="9" t="s">
        <v>25</v>
      </c>
      <c r="D52" s="38">
        <v>2279</v>
      </c>
      <c r="E52" s="38">
        <v>2616</v>
      </c>
      <c r="F52" s="38">
        <v>1959</v>
      </c>
      <c r="G52" s="38">
        <v>1962</v>
      </c>
      <c r="H52" s="38">
        <v>48</v>
      </c>
      <c r="I52" s="38">
        <v>719</v>
      </c>
      <c r="K52" s="22"/>
    </row>
    <row r="53" spans="2:11" ht="16.5" customHeight="1">
      <c r="B53" s="7" t="s">
        <v>15</v>
      </c>
      <c r="C53" s="9" t="s">
        <v>34</v>
      </c>
      <c r="D53" s="38">
        <v>10188</v>
      </c>
      <c r="E53" s="38">
        <v>11383</v>
      </c>
      <c r="F53" s="38">
        <v>8811</v>
      </c>
      <c r="G53" s="38">
        <v>9281</v>
      </c>
      <c r="H53" s="38">
        <v>536</v>
      </c>
      <c r="I53" s="38">
        <v>3411</v>
      </c>
      <c r="K53" s="22"/>
    </row>
    <row r="54" spans="2:11" ht="16.5" customHeight="1">
      <c r="B54" s="7" t="s">
        <v>16</v>
      </c>
      <c r="C54" s="9" t="s">
        <v>35</v>
      </c>
      <c r="D54" s="38">
        <v>1579</v>
      </c>
      <c r="E54" s="38">
        <v>1722</v>
      </c>
      <c r="F54" s="38">
        <v>1339</v>
      </c>
      <c r="G54" s="38">
        <v>1390</v>
      </c>
      <c r="H54" s="38">
        <v>42</v>
      </c>
      <c r="I54" s="38">
        <v>472</v>
      </c>
      <c r="K54" s="22"/>
    </row>
    <row r="55" spans="2:11" ht="16.5" customHeight="1">
      <c r="B55" s="7" t="s">
        <v>17</v>
      </c>
      <c r="C55" s="9" t="s">
        <v>36</v>
      </c>
      <c r="D55" s="38">
        <v>5075</v>
      </c>
      <c r="E55" s="38">
        <v>5866</v>
      </c>
      <c r="F55" s="38">
        <v>4355</v>
      </c>
      <c r="G55" s="38">
        <v>4641</v>
      </c>
      <c r="H55" s="38">
        <v>78</v>
      </c>
      <c r="I55" s="38">
        <v>1630</v>
      </c>
      <c r="K55" s="22"/>
    </row>
    <row r="56" spans="2:11" ht="16.5" customHeight="1">
      <c r="B56" s="7" t="s">
        <v>18</v>
      </c>
      <c r="C56" s="9" t="s">
        <v>161</v>
      </c>
      <c r="D56" s="38">
        <v>12</v>
      </c>
      <c r="E56" s="38">
        <v>12</v>
      </c>
      <c r="F56" s="38">
        <v>12</v>
      </c>
      <c r="G56" s="38">
        <v>12</v>
      </c>
      <c r="H56" s="38">
        <v>0</v>
      </c>
      <c r="I56" s="38">
        <v>1</v>
      </c>
      <c r="K56" s="22"/>
    </row>
    <row r="57" spans="2:11" ht="3.75" customHeight="1">
      <c r="B57" s="12"/>
      <c r="C57" s="13"/>
      <c r="D57" s="19"/>
      <c r="E57" s="19"/>
      <c r="F57" s="19"/>
      <c r="G57" s="19"/>
      <c r="H57" s="19"/>
      <c r="I57" s="19"/>
      <c r="K57" s="22"/>
    </row>
    <row r="58" spans="2:11" ht="5.25" customHeight="1">
      <c r="C58" s="1"/>
    </row>
    <row r="59" spans="2:11">
      <c r="G59" s="22"/>
    </row>
  </sheetData>
  <mergeCells count="5">
    <mergeCell ref="B3:I3"/>
    <mergeCell ref="B5:I5"/>
    <mergeCell ref="B6:I6"/>
    <mergeCell ref="B8:C10"/>
    <mergeCell ref="D8:I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7" orientation="landscape" r:id="rId1"/>
  <drawing r:id="rId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>
    <tabColor rgb="FFD3D3F5"/>
    <pageSetUpPr fitToPage="1"/>
  </sheetPr>
  <dimension ref="B2:L32"/>
  <sheetViews>
    <sheetView showGridLines="0" zoomScaleNormal="100" workbookViewId="0"/>
  </sheetViews>
  <sheetFormatPr defaultColWidth="9.140625" defaultRowHeight="14.25"/>
  <cols>
    <col min="1" max="1" width="9.140625" style="15"/>
    <col min="2" max="2" width="19" style="15" customWidth="1"/>
    <col min="3" max="3" width="9.85546875" style="15" customWidth="1"/>
    <col min="4" max="7" width="12.140625" style="15" customWidth="1"/>
    <col min="8" max="8" width="10.7109375" style="15" customWidth="1"/>
    <col min="9" max="16384" width="9.140625" style="15"/>
  </cols>
  <sheetData>
    <row r="2" spans="2:12" ht="15">
      <c r="B2" s="14"/>
      <c r="C2" s="14"/>
      <c r="D2" s="14"/>
      <c r="H2" s="14" t="s">
        <v>220</v>
      </c>
    </row>
    <row r="3" spans="2:12" ht="36" customHeight="1">
      <c r="B3" s="145" t="s">
        <v>264</v>
      </c>
      <c r="C3" s="145"/>
      <c r="D3" s="145"/>
      <c r="E3" s="145"/>
      <c r="F3" s="145"/>
      <c r="G3" s="145"/>
      <c r="H3" s="145"/>
    </row>
    <row r="4" spans="2:12" ht="3.75" customHeight="1"/>
    <row r="5" spans="2:12">
      <c r="B5" s="147">
        <v>2023</v>
      </c>
      <c r="C5" s="147"/>
      <c r="D5" s="147"/>
      <c r="E5" s="147"/>
      <c r="F5" s="147"/>
      <c r="G5" s="147"/>
      <c r="H5" s="147"/>
    </row>
    <row r="6" spans="2:12" ht="15" customHeight="1">
      <c r="B6" s="146" t="s">
        <v>40</v>
      </c>
      <c r="C6" s="146"/>
      <c r="D6" s="146"/>
      <c r="E6" s="146"/>
      <c r="F6" s="146"/>
      <c r="G6" s="146"/>
      <c r="H6" s="146"/>
    </row>
    <row r="7" spans="2:12" ht="3" customHeight="1"/>
    <row r="8" spans="2:12" ht="21.75" customHeight="1">
      <c r="B8" s="157" t="s">
        <v>42</v>
      </c>
      <c r="C8" s="162" t="s">
        <v>261</v>
      </c>
      <c r="D8" s="159"/>
      <c r="E8" s="161"/>
      <c r="F8" s="161"/>
      <c r="G8" s="161"/>
      <c r="H8" s="165"/>
    </row>
    <row r="9" spans="2:12" ht="3.75" customHeight="1">
      <c r="B9" s="157"/>
      <c r="C9" s="94"/>
      <c r="D9" s="25"/>
      <c r="E9" s="25"/>
      <c r="F9" s="25"/>
      <c r="G9" s="25"/>
      <c r="H9" s="95"/>
    </row>
    <row r="10" spans="2:12" s="16" customFormat="1" ht="88.5" customHeight="1">
      <c r="B10" s="157"/>
      <c r="C10" s="99" t="s">
        <v>256</v>
      </c>
      <c r="D10" s="98" t="s">
        <v>257</v>
      </c>
      <c r="E10" s="27" t="s">
        <v>258</v>
      </c>
      <c r="F10" s="98" t="s">
        <v>340</v>
      </c>
      <c r="G10" s="98" t="s">
        <v>259</v>
      </c>
      <c r="H10" s="97" t="s">
        <v>262</v>
      </c>
    </row>
    <row r="11" spans="2:12" ht="3.75" customHeight="1">
      <c r="B11" s="17"/>
      <c r="C11" s="17"/>
      <c r="D11" s="17"/>
      <c r="E11" s="17"/>
      <c r="F11" s="17"/>
      <c r="G11" s="17"/>
      <c r="H11" s="17"/>
    </row>
    <row r="12" spans="2:12" ht="21.75" customHeight="1">
      <c r="B12" s="5" t="s">
        <v>19</v>
      </c>
      <c r="C12" s="37">
        <v>141744</v>
      </c>
      <c r="D12" s="37">
        <v>160030</v>
      </c>
      <c r="E12" s="37">
        <v>120381</v>
      </c>
      <c r="F12" s="37">
        <v>127909</v>
      </c>
      <c r="G12" s="37">
        <v>5336</v>
      </c>
      <c r="H12" s="37">
        <v>48863</v>
      </c>
      <c r="L12" s="38"/>
    </row>
    <row r="13" spans="2:12" ht="21.75" customHeight="1">
      <c r="B13" s="11" t="s">
        <v>43</v>
      </c>
      <c r="C13" s="38">
        <v>8989</v>
      </c>
      <c r="D13" s="38">
        <v>11755</v>
      </c>
      <c r="E13" s="38">
        <v>6273</v>
      </c>
      <c r="F13" s="38">
        <v>10450</v>
      </c>
      <c r="G13" s="38">
        <v>513</v>
      </c>
      <c r="H13" s="38">
        <v>4886</v>
      </c>
      <c r="J13" s="22"/>
      <c r="L13" s="38"/>
    </row>
    <row r="14" spans="2:12" ht="21.75" customHeight="1">
      <c r="B14" s="11" t="s">
        <v>44</v>
      </c>
      <c r="C14" s="38">
        <v>2326</v>
      </c>
      <c r="D14" s="38">
        <v>2449</v>
      </c>
      <c r="E14" s="38">
        <v>2023</v>
      </c>
      <c r="F14" s="38">
        <v>1874</v>
      </c>
      <c r="G14" s="38">
        <v>43</v>
      </c>
      <c r="H14" s="38">
        <v>286</v>
      </c>
      <c r="J14" s="22"/>
      <c r="L14" s="38"/>
    </row>
    <row r="15" spans="2:12" ht="21.75" customHeight="1">
      <c r="B15" s="11" t="s">
        <v>46</v>
      </c>
      <c r="C15" s="38">
        <v>12661</v>
      </c>
      <c r="D15" s="38">
        <v>14264</v>
      </c>
      <c r="E15" s="38">
        <v>11061</v>
      </c>
      <c r="F15" s="38">
        <v>11927</v>
      </c>
      <c r="G15" s="38">
        <v>327</v>
      </c>
      <c r="H15" s="38">
        <v>6347</v>
      </c>
      <c r="J15" s="22"/>
      <c r="L15" s="38"/>
    </row>
    <row r="16" spans="2:12" ht="21.75" customHeight="1">
      <c r="B16" s="11" t="s">
        <v>45</v>
      </c>
      <c r="C16" s="38">
        <v>1682</v>
      </c>
      <c r="D16" s="38">
        <v>2292</v>
      </c>
      <c r="E16" s="38">
        <v>992</v>
      </c>
      <c r="F16" s="38">
        <v>1775</v>
      </c>
      <c r="G16" s="38">
        <v>49</v>
      </c>
      <c r="H16" s="38">
        <v>459</v>
      </c>
      <c r="J16" s="22"/>
      <c r="L16" s="38"/>
    </row>
    <row r="17" spans="2:12" ht="21.75" customHeight="1">
      <c r="B17" s="11" t="s">
        <v>47</v>
      </c>
      <c r="C17" s="38">
        <v>2560</v>
      </c>
      <c r="D17" s="38">
        <v>2753</v>
      </c>
      <c r="E17" s="38">
        <v>2172</v>
      </c>
      <c r="F17" s="38">
        <v>2308</v>
      </c>
      <c r="G17" s="38">
        <v>68</v>
      </c>
      <c r="H17" s="38">
        <v>537</v>
      </c>
      <c r="J17" s="22"/>
      <c r="L17" s="38"/>
    </row>
    <row r="18" spans="2:12" ht="21.75" customHeight="1">
      <c r="B18" s="11" t="s">
        <v>48</v>
      </c>
      <c r="C18" s="38">
        <v>5766</v>
      </c>
      <c r="D18" s="38">
        <v>6352</v>
      </c>
      <c r="E18" s="38">
        <v>4614</v>
      </c>
      <c r="F18" s="38">
        <v>5461</v>
      </c>
      <c r="G18" s="38">
        <v>303</v>
      </c>
      <c r="H18" s="38">
        <v>2196</v>
      </c>
      <c r="J18" s="22"/>
      <c r="L18" s="38"/>
    </row>
    <row r="19" spans="2:12" ht="21.75" customHeight="1">
      <c r="B19" s="11" t="s">
        <v>49</v>
      </c>
      <c r="C19" s="38">
        <v>2745</v>
      </c>
      <c r="D19" s="38">
        <v>2946</v>
      </c>
      <c r="E19" s="38">
        <v>2444</v>
      </c>
      <c r="F19" s="38">
        <v>2078</v>
      </c>
      <c r="G19" s="38">
        <v>53</v>
      </c>
      <c r="H19" s="38">
        <v>612</v>
      </c>
      <c r="J19" s="22"/>
      <c r="L19" s="38"/>
    </row>
    <row r="20" spans="2:12" ht="21.75" customHeight="1">
      <c r="B20" s="11" t="s">
        <v>50</v>
      </c>
      <c r="C20" s="38">
        <v>8829</v>
      </c>
      <c r="D20" s="38">
        <v>9600</v>
      </c>
      <c r="E20" s="38">
        <v>7394</v>
      </c>
      <c r="F20" s="38">
        <v>7357</v>
      </c>
      <c r="G20" s="38">
        <v>214</v>
      </c>
      <c r="H20" s="38">
        <v>3143</v>
      </c>
      <c r="J20" s="22"/>
      <c r="L20" s="38"/>
    </row>
    <row r="21" spans="2:12" ht="21.75" customHeight="1">
      <c r="B21" s="11" t="s">
        <v>51</v>
      </c>
      <c r="C21" s="38">
        <v>2256</v>
      </c>
      <c r="D21" s="38">
        <v>2598</v>
      </c>
      <c r="E21" s="38">
        <v>2028</v>
      </c>
      <c r="F21" s="38">
        <v>2286</v>
      </c>
      <c r="G21" s="38">
        <v>41</v>
      </c>
      <c r="H21" s="38">
        <v>1180</v>
      </c>
      <c r="J21" s="22"/>
      <c r="L21" s="38"/>
    </row>
    <row r="22" spans="2:12" ht="21.75" customHeight="1">
      <c r="B22" s="11" t="s">
        <v>52</v>
      </c>
      <c r="C22" s="38">
        <v>8725</v>
      </c>
      <c r="D22" s="38">
        <v>9926</v>
      </c>
      <c r="E22" s="38">
        <v>7917</v>
      </c>
      <c r="F22" s="38">
        <v>7547</v>
      </c>
      <c r="G22" s="38">
        <v>243</v>
      </c>
      <c r="H22" s="38">
        <v>3229</v>
      </c>
      <c r="J22" s="22"/>
      <c r="L22" s="38"/>
    </row>
    <row r="23" spans="2:12" ht="21.75" customHeight="1">
      <c r="B23" s="11" t="s">
        <v>53</v>
      </c>
      <c r="C23" s="38">
        <v>33904</v>
      </c>
      <c r="D23" s="38">
        <v>36437</v>
      </c>
      <c r="E23" s="38">
        <v>31246</v>
      </c>
      <c r="F23" s="38">
        <v>26976</v>
      </c>
      <c r="G23" s="38">
        <v>1502</v>
      </c>
      <c r="H23" s="38">
        <v>8083</v>
      </c>
      <c r="J23" s="22"/>
      <c r="L23" s="38"/>
    </row>
    <row r="24" spans="2:12" ht="21.75" customHeight="1">
      <c r="B24" s="11" t="s">
        <v>54</v>
      </c>
      <c r="C24" s="38">
        <v>1331</v>
      </c>
      <c r="D24" s="38">
        <v>1434</v>
      </c>
      <c r="E24" s="38">
        <v>1006</v>
      </c>
      <c r="F24" s="38">
        <v>1165</v>
      </c>
      <c r="G24" s="38">
        <v>30</v>
      </c>
      <c r="H24" s="38">
        <v>243</v>
      </c>
      <c r="J24" s="22"/>
      <c r="L24" s="38"/>
    </row>
    <row r="25" spans="2:12" ht="21.75" customHeight="1">
      <c r="B25" s="11" t="s">
        <v>55</v>
      </c>
      <c r="C25" s="38">
        <v>22581</v>
      </c>
      <c r="D25" s="38">
        <v>26834</v>
      </c>
      <c r="E25" s="38">
        <v>17488</v>
      </c>
      <c r="F25" s="38">
        <v>21780</v>
      </c>
      <c r="G25" s="38">
        <v>1191</v>
      </c>
      <c r="H25" s="38">
        <v>6449</v>
      </c>
      <c r="J25" s="22"/>
      <c r="L25" s="38"/>
    </row>
    <row r="26" spans="2:12" ht="21.75" customHeight="1">
      <c r="B26" s="11" t="s">
        <v>56</v>
      </c>
      <c r="C26" s="38">
        <v>7018</v>
      </c>
      <c r="D26" s="38">
        <v>7513</v>
      </c>
      <c r="E26" s="38">
        <v>6380</v>
      </c>
      <c r="F26" s="38">
        <v>5843</v>
      </c>
      <c r="G26" s="38">
        <v>169</v>
      </c>
      <c r="H26" s="38">
        <v>2262</v>
      </c>
      <c r="J26" s="22"/>
      <c r="L26" s="38"/>
    </row>
    <row r="27" spans="2:12" ht="21.75" customHeight="1">
      <c r="B27" s="11" t="s">
        <v>57</v>
      </c>
      <c r="C27" s="38">
        <v>8465</v>
      </c>
      <c r="D27" s="38">
        <v>9133</v>
      </c>
      <c r="E27" s="38">
        <v>7562</v>
      </c>
      <c r="F27" s="38">
        <v>7100</v>
      </c>
      <c r="G27" s="38">
        <v>327</v>
      </c>
      <c r="H27" s="38">
        <v>3101</v>
      </c>
      <c r="J27" s="22"/>
      <c r="L27" s="38"/>
    </row>
    <row r="28" spans="2:12" ht="21.75" customHeight="1">
      <c r="B28" s="11" t="s">
        <v>58</v>
      </c>
      <c r="C28" s="38">
        <v>4583</v>
      </c>
      <c r="D28" s="38">
        <v>4779</v>
      </c>
      <c r="E28" s="38">
        <v>4376</v>
      </c>
      <c r="F28" s="38">
        <v>4367</v>
      </c>
      <c r="G28" s="38">
        <v>81</v>
      </c>
      <c r="H28" s="38">
        <v>2440</v>
      </c>
      <c r="J28" s="22"/>
      <c r="L28" s="38"/>
    </row>
    <row r="29" spans="2:12" ht="21.75" customHeight="1">
      <c r="B29" s="11" t="s">
        <v>59</v>
      </c>
      <c r="C29" s="38">
        <v>2494</v>
      </c>
      <c r="D29" s="38">
        <v>3008</v>
      </c>
      <c r="E29" s="38">
        <v>1781</v>
      </c>
      <c r="F29" s="38">
        <v>2478</v>
      </c>
      <c r="G29" s="38">
        <v>52</v>
      </c>
      <c r="H29" s="38">
        <v>999</v>
      </c>
      <c r="J29" s="22"/>
      <c r="L29" s="38"/>
    </row>
    <row r="30" spans="2:12" ht="21.75" customHeight="1">
      <c r="B30" s="11" t="s">
        <v>60</v>
      </c>
      <c r="C30" s="38">
        <v>4829</v>
      </c>
      <c r="D30" s="38">
        <v>5957</v>
      </c>
      <c r="E30" s="38">
        <v>3624</v>
      </c>
      <c r="F30" s="38">
        <v>5137</v>
      </c>
      <c r="G30" s="38">
        <v>130</v>
      </c>
      <c r="H30" s="38">
        <v>2411</v>
      </c>
      <c r="J30" s="22"/>
      <c r="L30" s="22"/>
    </row>
    <row r="31" spans="2:12" ht="3.75" customHeight="1">
      <c r="B31" s="12"/>
      <c r="C31" s="17"/>
      <c r="D31" s="17"/>
      <c r="E31" s="17"/>
      <c r="F31" s="17"/>
      <c r="G31" s="17"/>
      <c r="H31" s="17"/>
      <c r="J31" s="22"/>
    </row>
    <row r="32" spans="2:12">
      <c r="G32" s="22"/>
    </row>
  </sheetData>
  <mergeCells count="5">
    <mergeCell ref="B3:H3"/>
    <mergeCell ref="B5:H5"/>
    <mergeCell ref="B6:H6"/>
    <mergeCell ref="B8:B10"/>
    <mergeCell ref="C8:H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8" orientation="portrait" r:id="rId1"/>
  <drawing r:id="rId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>
    <tabColor rgb="FFD3D3F5"/>
    <pageSetUpPr fitToPage="1"/>
  </sheetPr>
  <dimension ref="B2:M59"/>
  <sheetViews>
    <sheetView showGridLines="0" zoomScaleNormal="100" workbookViewId="0"/>
  </sheetViews>
  <sheetFormatPr defaultColWidth="9.140625" defaultRowHeight="14.25" outlineLevelRow="1"/>
  <cols>
    <col min="1" max="1" width="8" style="15" customWidth="1"/>
    <col min="2" max="2" width="3.5703125" style="15" customWidth="1"/>
    <col min="3" max="3" width="53.140625" style="15" customWidth="1"/>
    <col min="4" max="8" width="14.140625" style="15" customWidth="1"/>
    <col min="9" max="9" width="13.42578125" style="15" bestFit="1" customWidth="1"/>
    <col min="10" max="16384" width="9.140625" style="15"/>
  </cols>
  <sheetData>
    <row r="2" spans="2:13" ht="15">
      <c r="C2" s="14"/>
      <c r="D2" s="14"/>
      <c r="E2" s="14"/>
      <c r="I2" s="14" t="s">
        <v>222</v>
      </c>
    </row>
    <row r="3" spans="2:13" ht="28.5" customHeight="1">
      <c r="B3" s="145" t="s">
        <v>266</v>
      </c>
      <c r="C3" s="145"/>
      <c r="D3" s="145"/>
      <c r="E3" s="145"/>
      <c r="F3" s="145"/>
      <c r="G3" s="145"/>
      <c r="H3" s="145"/>
      <c r="I3" s="145"/>
    </row>
    <row r="4" spans="2:13" ht="3.75" customHeight="1"/>
    <row r="5" spans="2:13" ht="13.5" customHeight="1">
      <c r="B5" s="147">
        <v>2023</v>
      </c>
      <c r="C5" s="147"/>
      <c r="D5" s="147"/>
      <c r="E5" s="147"/>
      <c r="F5" s="147"/>
      <c r="G5" s="147"/>
      <c r="H5" s="147"/>
      <c r="I5" s="147"/>
    </row>
    <row r="6" spans="2:13" ht="15" customHeight="1">
      <c r="B6" s="146" t="s">
        <v>40</v>
      </c>
      <c r="C6" s="146"/>
      <c r="D6" s="146"/>
      <c r="E6" s="146"/>
      <c r="F6" s="146"/>
      <c r="G6" s="146"/>
      <c r="H6" s="146"/>
      <c r="I6" s="146"/>
    </row>
    <row r="7" spans="2:13" ht="3" customHeight="1"/>
    <row r="8" spans="2:13" ht="26.25" customHeight="1">
      <c r="B8" s="157" t="s">
        <v>38</v>
      </c>
      <c r="C8" s="157"/>
      <c r="D8" s="162" t="s">
        <v>261</v>
      </c>
      <c r="E8" s="159"/>
      <c r="F8" s="161"/>
      <c r="G8" s="161"/>
      <c r="H8" s="161"/>
      <c r="I8" s="165"/>
    </row>
    <row r="9" spans="2:13" ht="3.75" customHeight="1">
      <c r="B9" s="157"/>
      <c r="C9" s="157"/>
      <c r="D9" s="94"/>
      <c r="E9" s="25"/>
      <c r="F9" s="25"/>
      <c r="G9" s="25"/>
      <c r="H9" s="25"/>
      <c r="I9" s="95"/>
    </row>
    <row r="10" spans="2:13" s="16" customFormat="1" ht="112.5" customHeight="1">
      <c r="B10" s="157"/>
      <c r="C10" s="157"/>
      <c r="D10" s="99" t="s">
        <v>256</v>
      </c>
      <c r="E10" s="98" t="s">
        <v>257</v>
      </c>
      <c r="F10" s="27" t="s">
        <v>258</v>
      </c>
      <c r="G10" s="98" t="s">
        <v>340</v>
      </c>
      <c r="H10" s="98" t="s">
        <v>259</v>
      </c>
      <c r="I10" s="97" t="s">
        <v>262</v>
      </c>
    </row>
    <row r="11" spans="2:13" ht="3.75" customHeight="1">
      <c r="B11" s="17"/>
      <c r="C11" s="17"/>
      <c r="D11" s="17"/>
      <c r="E11" s="17"/>
      <c r="F11" s="17"/>
      <c r="G11" s="17"/>
      <c r="H11" s="17"/>
      <c r="I11" s="17"/>
    </row>
    <row r="12" spans="2:13" ht="16.5" customHeight="1">
      <c r="C12" s="5" t="s">
        <v>19</v>
      </c>
      <c r="D12" s="37">
        <v>637637.99999998894</v>
      </c>
      <c r="E12" s="37">
        <v>1375774.0000000224</v>
      </c>
      <c r="F12" s="37">
        <f>+'Q49'!D12</f>
        <v>257299.00000000198</v>
      </c>
      <c r="G12" s="37">
        <v>7115219.0000001295</v>
      </c>
      <c r="H12" s="37">
        <v>132605.99999999977</v>
      </c>
      <c r="I12" s="37">
        <v>886276.00000000792</v>
      </c>
      <c r="K12" s="37"/>
      <c r="L12" s="37"/>
      <c r="M12" s="22"/>
    </row>
    <row r="13" spans="2:13" ht="16.5" customHeight="1">
      <c r="B13" s="7" t="s">
        <v>20</v>
      </c>
      <c r="C13" s="8" t="s">
        <v>26</v>
      </c>
      <c r="D13" s="38">
        <v>13308.000000000022</v>
      </c>
      <c r="E13" s="38">
        <v>22134.999999999938</v>
      </c>
      <c r="F13" s="38">
        <f>+'Q49'!D13</f>
        <v>2216.0000000000027</v>
      </c>
      <c r="G13" s="38">
        <v>105483.00000000019</v>
      </c>
      <c r="H13" s="38">
        <v>437.00000000000017</v>
      </c>
      <c r="I13" s="38">
        <v>15737.999999999982</v>
      </c>
    </row>
    <row r="14" spans="2:13" ht="16.5" customHeight="1">
      <c r="B14" s="7" t="s">
        <v>0</v>
      </c>
      <c r="C14" s="8" t="s">
        <v>21</v>
      </c>
      <c r="D14" s="38">
        <v>1506.0000000000002</v>
      </c>
      <c r="E14" s="38">
        <v>5661.9999999999982</v>
      </c>
      <c r="F14" s="38">
        <f>+'Q49'!D14</f>
        <v>1380.9999999999995</v>
      </c>
      <c r="G14" s="38">
        <v>46168.000000000058</v>
      </c>
      <c r="H14" s="38">
        <v>242.99999999999989</v>
      </c>
      <c r="I14" s="38">
        <v>6152.9999999999991</v>
      </c>
    </row>
    <row r="15" spans="2:13" ht="16.5" customHeight="1">
      <c r="B15" s="7" t="s">
        <v>1</v>
      </c>
      <c r="C15" s="8" t="s">
        <v>22</v>
      </c>
      <c r="D15" s="38">
        <f>+SUM(D16:D39)</f>
        <v>94220.000000000058</v>
      </c>
      <c r="E15" s="38">
        <f t="shared" ref="E15:I15" si="0">+SUM(E16:E39)</f>
        <v>354006.99999999988</v>
      </c>
      <c r="F15" s="38">
        <f t="shared" si="0"/>
        <v>109433</v>
      </c>
      <c r="G15" s="38">
        <f t="shared" si="0"/>
        <v>1566887.9999999995</v>
      </c>
      <c r="H15" s="38">
        <f t="shared" si="0"/>
        <v>26701</v>
      </c>
      <c r="I15" s="38">
        <f t="shared" si="0"/>
        <v>177009.00000000012</v>
      </c>
    </row>
    <row r="16" spans="2:13" hidden="1" outlineLevel="1">
      <c r="B16" s="116">
        <v>10</v>
      </c>
      <c r="C16" s="117" t="s">
        <v>523</v>
      </c>
      <c r="D16" s="120">
        <v>13344.00000000002</v>
      </c>
      <c r="E16" s="120">
        <v>38843.999999999898</v>
      </c>
      <c r="F16" s="120">
        <f>+'Q49'!D16</f>
        <v>9454.9999999999964</v>
      </c>
      <c r="G16" s="120">
        <v>161944.00000000006</v>
      </c>
      <c r="H16" s="120">
        <v>2246.0000000000005</v>
      </c>
      <c r="I16" s="120">
        <v>23277.000000000076</v>
      </c>
    </row>
    <row r="17" spans="2:9" hidden="1" outlineLevel="1">
      <c r="B17" s="116">
        <v>11</v>
      </c>
      <c r="C17" s="117" t="s">
        <v>524</v>
      </c>
      <c r="D17" s="120">
        <v>2190.9999999999982</v>
      </c>
      <c r="E17" s="120">
        <v>7298.9999999999918</v>
      </c>
      <c r="F17" s="120">
        <f>+'Q49'!D17</f>
        <v>1393.9999999999998</v>
      </c>
      <c r="G17" s="120">
        <v>49967.000000000015</v>
      </c>
      <c r="H17" s="120">
        <v>270</v>
      </c>
      <c r="I17" s="120">
        <v>2225.0000000000005</v>
      </c>
    </row>
    <row r="18" spans="2:9" hidden="1" outlineLevel="1">
      <c r="B18" s="116">
        <v>12</v>
      </c>
      <c r="C18" s="117" t="s">
        <v>525</v>
      </c>
      <c r="D18" s="120">
        <v>83</v>
      </c>
      <c r="E18" s="120">
        <v>270</v>
      </c>
      <c r="F18" s="120">
        <f>+'Q49'!D18</f>
        <v>1885</v>
      </c>
      <c r="G18" s="120">
        <v>9535</v>
      </c>
      <c r="H18" s="120">
        <v>43</v>
      </c>
      <c r="I18" s="120">
        <v>4</v>
      </c>
    </row>
    <row r="19" spans="2:9" hidden="1" outlineLevel="1">
      <c r="B19" s="116">
        <v>13</v>
      </c>
      <c r="C19" s="117" t="s">
        <v>526</v>
      </c>
      <c r="D19" s="120">
        <v>3982.0000000000059</v>
      </c>
      <c r="E19" s="120">
        <v>23930.999999999989</v>
      </c>
      <c r="F19" s="120">
        <f>+'Q49'!D19</f>
        <v>8166.0000000000009</v>
      </c>
      <c r="G19" s="120">
        <v>72127.000000000015</v>
      </c>
      <c r="H19" s="120">
        <v>3372.9999999999995</v>
      </c>
      <c r="I19" s="120">
        <v>6846.0000000000018</v>
      </c>
    </row>
    <row r="20" spans="2:9" hidden="1" outlineLevel="1">
      <c r="B20" s="116">
        <v>14</v>
      </c>
      <c r="C20" s="117" t="s">
        <v>527</v>
      </c>
      <c r="D20" s="120">
        <v>4479.9999999999927</v>
      </c>
      <c r="E20" s="120">
        <v>33948.000000000051</v>
      </c>
      <c r="F20" s="120">
        <f>+'Q49'!D20</f>
        <v>5685.0000000000018</v>
      </c>
      <c r="G20" s="120">
        <v>91690</v>
      </c>
      <c r="H20" s="120">
        <v>1311</v>
      </c>
      <c r="I20" s="120">
        <v>9315.0000000000073</v>
      </c>
    </row>
    <row r="21" spans="2:9" hidden="1" outlineLevel="1">
      <c r="B21" s="116">
        <v>15</v>
      </c>
      <c r="C21" s="117" t="s">
        <v>528</v>
      </c>
      <c r="D21" s="120">
        <v>3633.0000000000045</v>
      </c>
      <c r="E21" s="120">
        <v>20140</v>
      </c>
      <c r="F21" s="120">
        <f>+'Q49'!D21</f>
        <v>5424.0000000000018</v>
      </c>
      <c r="G21" s="120">
        <v>60447.999999999876</v>
      </c>
      <c r="H21" s="120">
        <v>914.00000000000023</v>
      </c>
      <c r="I21" s="120">
        <v>6584.9999999999873</v>
      </c>
    </row>
    <row r="22" spans="2:9" hidden="1" outlineLevel="1">
      <c r="B22" s="116">
        <v>16</v>
      </c>
      <c r="C22" s="117" t="s">
        <v>529</v>
      </c>
      <c r="D22" s="120">
        <v>3122.0000000000041</v>
      </c>
      <c r="E22" s="120">
        <v>14700.000000000024</v>
      </c>
      <c r="F22" s="120">
        <f>+'Q49'!D22</f>
        <v>4576.0000000000045</v>
      </c>
      <c r="G22" s="120">
        <v>59629.000000000116</v>
      </c>
      <c r="H22" s="120">
        <v>1074.0000000000002</v>
      </c>
      <c r="I22" s="120">
        <v>9192.9999999999818</v>
      </c>
    </row>
    <row r="23" spans="2:9" hidden="1" outlineLevel="1">
      <c r="B23" s="116">
        <v>17</v>
      </c>
      <c r="C23" s="117" t="s">
        <v>530</v>
      </c>
      <c r="D23" s="120">
        <v>1709.9999999999998</v>
      </c>
      <c r="E23" s="120">
        <v>9092</v>
      </c>
      <c r="F23" s="120">
        <f>+'Q49'!D23</f>
        <v>2489</v>
      </c>
      <c r="G23" s="120">
        <v>33493.000000000022</v>
      </c>
      <c r="H23" s="120">
        <v>654.00000000000011</v>
      </c>
      <c r="I23" s="120">
        <v>7895.0000000000055</v>
      </c>
    </row>
    <row r="24" spans="2:9" hidden="1" outlineLevel="1">
      <c r="B24" s="116">
        <v>18</v>
      </c>
      <c r="C24" s="117" t="s">
        <v>531</v>
      </c>
      <c r="D24" s="120">
        <v>862</v>
      </c>
      <c r="E24" s="120">
        <v>6365.9999999999991</v>
      </c>
      <c r="F24" s="120">
        <f>+'Q49'!D24</f>
        <v>823.00000000000023</v>
      </c>
      <c r="G24" s="120">
        <v>24718.000000000007</v>
      </c>
      <c r="H24" s="120">
        <v>405</v>
      </c>
      <c r="I24" s="120">
        <v>6131.9999999999964</v>
      </c>
    </row>
    <row r="25" spans="2:9" hidden="1" outlineLevel="1">
      <c r="B25" s="116">
        <v>19</v>
      </c>
      <c r="C25" s="117" t="s">
        <v>532</v>
      </c>
      <c r="D25" s="120">
        <v>150</v>
      </c>
      <c r="E25" s="120">
        <v>1212.0000000000002</v>
      </c>
      <c r="F25" s="120">
        <f>+'Q49'!D25</f>
        <v>1303</v>
      </c>
      <c r="G25" s="120">
        <v>20225.999999999993</v>
      </c>
      <c r="H25" s="120">
        <v>169</v>
      </c>
      <c r="I25" s="120">
        <v>2862.0000000000018</v>
      </c>
    </row>
    <row r="26" spans="2:9" hidden="1" outlineLevel="1">
      <c r="B26" s="116">
        <v>20</v>
      </c>
      <c r="C26" s="117" t="s">
        <v>533</v>
      </c>
      <c r="D26" s="120">
        <v>1974.0000000000005</v>
      </c>
      <c r="E26" s="120">
        <v>8175.0000000000036</v>
      </c>
      <c r="F26" s="120">
        <f>+'Q49'!D26</f>
        <v>3251</v>
      </c>
      <c r="G26" s="120">
        <v>70830.000000000015</v>
      </c>
      <c r="H26" s="120">
        <v>757</v>
      </c>
      <c r="I26" s="120">
        <v>7379.9999999999964</v>
      </c>
    </row>
    <row r="27" spans="2:9" hidden="1" outlineLevel="1">
      <c r="B27" s="116">
        <v>21</v>
      </c>
      <c r="C27" s="117" t="s">
        <v>534</v>
      </c>
      <c r="D27" s="120">
        <v>2086.0000000000005</v>
      </c>
      <c r="E27" s="120">
        <v>6231.9999999999973</v>
      </c>
      <c r="F27" s="120">
        <f>+'Q49'!D27</f>
        <v>2520.0000000000009</v>
      </c>
      <c r="G27" s="120">
        <v>51518.000000000007</v>
      </c>
      <c r="H27" s="120">
        <v>458.00000000000006</v>
      </c>
      <c r="I27" s="120">
        <v>745.99999999999966</v>
      </c>
    </row>
    <row r="28" spans="2:9" hidden="1" outlineLevel="1">
      <c r="B28" s="116">
        <v>22</v>
      </c>
      <c r="C28" s="117" t="s">
        <v>535</v>
      </c>
      <c r="D28" s="120">
        <v>4077.0000000000005</v>
      </c>
      <c r="E28" s="120">
        <v>18442.000000000022</v>
      </c>
      <c r="F28" s="120">
        <f>+'Q49'!D28</f>
        <v>4745.0000000000027</v>
      </c>
      <c r="G28" s="120">
        <v>79967.999999999884</v>
      </c>
      <c r="H28" s="120">
        <v>2005.0000000000002</v>
      </c>
      <c r="I28" s="120">
        <v>9586.0000000000091</v>
      </c>
    </row>
    <row r="29" spans="2:9" hidden="1" outlineLevel="1">
      <c r="B29" s="116">
        <v>23</v>
      </c>
      <c r="C29" s="117" t="s">
        <v>536</v>
      </c>
      <c r="D29" s="120">
        <v>4861.0000000000045</v>
      </c>
      <c r="E29" s="120">
        <v>22441.999999999967</v>
      </c>
      <c r="F29" s="120">
        <f>+'Q49'!D29</f>
        <v>6166</v>
      </c>
      <c r="G29" s="120">
        <v>90841.000000000044</v>
      </c>
      <c r="H29" s="120">
        <v>1615</v>
      </c>
      <c r="I29" s="120">
        <v>17770.000000000029</v>
      </c>
    </row>
    <row r="30" spans="2:9" hidden="1" outlineLevel="1">
      <c r="B30" s="116">
        <v>24</v>
      </c>
      <c r="C30" s="117" t="s">
        <v>537</v>
      </c>
      <c r="D30" s="120">
        <v>1367.0000000000007</v>
      </c>
      <c r="E30" s="120">
        <v>5934.9999999999982</v>
      </c>
      <c r="F30" s="120">
        <f>+'Q49'!D30</f>
        <v>3361.0000000000009</v>
      </c>
      <c r="G30" s="120">
        <v>23157.000000000004</v>
      </c>
      <c r="H30" s="120">
        <v>735.00000000000011</v>
      </c>
      <c r="I30" s="120">
        <v>3019.0000000000005</v>
      </c>
    </row>
    <row r="31" spans="2:9" hidden="1" outlineLevel="1">
      <c r="B31" s="116">
        <v>25</v>
      </c>
      <c r="C31" s="117" t="s">
        <v>538</v>
      </c>
      <c r="D31" s="120">
        <v>16982.000000000025</v>
      </c>
      <c r="E31" s="120">
        <v>43459.999999999913</v>
      </c>
      <c r="F31" s="120">
        <f>+'Q49'!D31</f>
        <v>8367</v>
      </c>
      <c r="G31" s="120">
        <v>182070.99999999951</v>
      </c>
      <c r="H31" s="120">
        <v>1697.9999999999991</v>
      </c>
      <c r="I31" s="120">
        <v>23298.000000000007</v>
      </c>
    </row>
    <row r="32" spans="2:9" hidden="1" outlineLevel="1">
      <c r="B32" s="116">
        <v>26</v>
      </c>
      <c r="C32" s="117" t="s">
        <v>539</v>
      </c>
      <c r="D32" s="120">
        <v>2855.9999999999982</v>
      </c>
      <c r="E32" s="120">
        <v>7143.0000000000009</v>
      </c>
      <c r="F32" s="120">
        <f>+'Q49'!D32</f>
        <v>3383.9999999999991</v>
      </c>
      <c r="G32" s="120">
        <v>40947.999999999964</v>
      </c>
      <c r="H32" s="120">
        <v>980</v>
      </c>
      <c r="I32" s="120">
        <v>2543.0000000000005</v>
      </c>
    </row>
    <row r="33" spans="2:9" hidden="1" outlineLevel="1">
      <c r="B33" s="116">
        <v>27</v>
      </c>
      <c r="C33" s="117" t="s">
        <v>540</v>
      </c>
      <c r="D33" s="120">
        <v>2995.0000000000009</v>
      </c>
      <c r="E33" s="120">
        <v>11073.000000000005</v>
      </c>
      <c r="F33" s="120">
        <f>+'Q49'!D33</f>
        <v>7261.9999999999982</v>
      </c>
      <c r="G33" s="120">
        <v>67036.000000000044</v>
      </c>
      <c r="H33" s="120">
        <v>771.99999999999977</v>
      </c>
      <c r="I33" s="120">
        <v>5599.9999999999982</v>
      </c>
    </row>
    <row r="34" spans="2:9" hidden="1" outlineLevel="1">
      <c r="B34" s="116">
        <v>28</v>
      </c>
      <c r="C34" s="117" t="s">
        <v>541</v>
      </c>
      <c r="D34" s="120">
        <v>3327.0000000000014</v>
      </c>
      <c r="E34" s="120">
        <v>14064.00000000002</v>
      </c>
      <c r="F34" s="120">
        <f>+'Q49'!D34</f>
        <v>5560.0000000000018</v>
      </c>
      <c r="G34" s="120">
        <v>59980.999999999862</v>
      </c>
      <c r="H34" s="120">
        <v>1069.0000000000002</v>
      </c>
      <c r="I34" s="120">
        <v>7259.9999999999991</v>
      </c>
    </row>
    <row r="35" spans="2:9" hidden="1" outlineLevel="1">
      <c r="B35" s="116">
        <v>29</v>
      </c>
      <c r="C35" s="117" t="s">
        <v>542</v>
      </c>
      <c r="D35" s="120">
        <v>6563.0000000000018</v>
      </c>
      <c r="E35" s="120">
        <v>23433.000000000004</v>
      </c>
      <c r="F35" s="120">
        <f>+'Q49'!D35</f>
        <v>12622</v>
      </c>
      <c r="G35" s="120">
        <v>114146.99999999996</v>
      </c>
      <c r="H35" s="120">
        <v>3926.9999999999986</v>
      </c>
      <c r="I35" s="120">
        <v>10354.999999999996</v>
      </c>
    </row>
    <row r="36" spans="2:9" hidden="1" outlineLevel="1">
      <c r="B36" s="116">
        <v>30</v>
      </c>
      <c r="C36" s="117" t="s">
        <v>543</v>
      </c>
      <c r="D36" s="120">
        <v>2036.9999999999998</v>
      </c>
      <c r="E36" s="120">
        <v>3587.9999999999991</v>
      </c>
      <c r="F36" s="120">
        <f>+'Q49'!D36</f>
        <v>1160</v>
      </c>
      <c r="G36" s="120">
        <v>33118.999999999993</v>
      </c>
      <c r="H36" s="120">
        <v>454</v>
      </c>
      <c r="I36" s="120">
        <v>1784.0000000000002</v>
      </c>
    </row>
    <row r="37" spans="2:9" hidden="1" outlineLevel="1">
      <c r="B37" s="116">
        <v>31</v>
      </c>
      <c r="C37" s="117" t="s">
        <v>544</v>
      </c>
      <c r="D37" s="120">
        <v>3207.9999999999986</v>
      </c>
      <c r="E37" s="120">
        <v>16025.999999999993</v>
      </c>
      <c r="F37" s="120">
        <f>+'Q49'!D37</f>
        <v>4585.9999999999964</v>
      </c>
      <c r="G37" s="120">
        <v>53323.000000000036</v>
      </c>
      <c r="H37" s="120">
        <v>653</v>
      </c>
      <c r="I37" s="120">
        <v>4795.9999999999955</v>
      </c>
    </row>
    <row r="38" spans="2:9" hidden="1" outlineLevel="1">
      <c r="B38" s="116">
        <v>32</v>
      </c>
      <c r="C38" s="117" t="s">
        <v>545</v>
      </c>
      <c r="D38" s="120">
        <v>2665.9999999999995</v>
      </c>
      <c r="E38" s="120">
        <v>6951.9999999999991</v>
      </c>
      <c r="F38" s="120">
        <f>+'Q49'!D38</f>
        <v>3372.9999999999991</v>
      </c>
      <c r="G38" s="120">
        <v>39161.999999999985</v>
      </c>
      <c r="H38" s="120">
        <v>509</v>
      </c>
      <c r="I38" s="120">
        <v>2129.9999999999986</v>
      </c>
    </row>
    <row r="39" spans="2:9" hidden="1" outlineLevel="1">
      <c r="B39" s="116">
        <v>33</v>
      </c>
      <c r="C39" s="117" t="s">
        <v>546</v>
      </c>
      <c r="D39" s="120">
        <v>5664.0000000000045</v>
      </c>
      <c r="E39" s="120">
        <v>11240</v>
      </c>
      <c r="F39" s="120">
        <f>+'Q49'!D39</f>
        <v>1875.9999999999995</v>
      </c>
      <c r="G39" s="120">
        <v>77010.000000000189</v>
      </c>
      <c r="H39" s="120">
        <v>610</v>
      </c>
      <c r="I39" s="120">
        <v>6408.0000000000009</v>
      </c>
    </row>
    <row r="40" spans="2:9" ht="16.5" customHeight="1" collapsed="1">
      <c r="B40" s="7" t="s">
        <v>2</v>
      </c>
      <c r="C40" s="8" t="s">
        <v>28</v>
      </c>
      <c r="D40" s="38">
        <v>826.00000000000034</v>
      </c>
      <c r="E40" s="38">
        <v>5079.0000000000009</v>
      </c>
      <c r="F40" s="38">
        <f>+'Q49'!D40</f>
        <v>402.00000000000011</v>
      </c>
      <c r="G40" s="38">
        <v>85801.999999999971</v>
      </c>
      <c r="H40" s="38">
        <v>110.99999999999997</v>
      </c>
      <c r="I40" s="38">
        <v>6031.0000000000027</v>
      </c>
    </row>
    <row r="41" spans="2:9" ht="16.5" customHeight="1">
      <c r="B41" s="7" t="s">
        <v>3</v>
      </c>
      <c r="C41" s="8" t="s">
        <v>27</v>
      </c>
      <c r="D41" s="38">
        <v>4896.9999999999991</v>
      </c>
      <c r="E41" s="38">
        <v>18418</v>
      </c>
      <c r="F41" s="38">
        <f>+'Q49'!D41</f>
        <v>3989</v>
      </c>
      <c r="G41" s="38">
        <v>130981.00000000007</v>
      </c>
      <c r="H41" s="38">
        <v>2659</v>
      </c>
      <c r="I41" s="38">
        <v>11612.000000000009</v>
      </c>
    </row>
    <row r="42" spans="2:9" ht="16.5" customHeight="1">
      <c r="B42" s="7" t="s">
        <v>4</v>
      </c>
      <c r="C42" s="8" t="s">
        <v>23</v>
      </c>
      <c r="D42" s="38">
        <v>70441.999999999505</v>
      </c>
      <c r="E42" s="38">
        <v>109708.99999999991</v>
      </c>
      <c r="F42" s="38">
        <f>+'Q49'!D42</f>
        <v>11088.000000000027</v>
      </c>
      <c r="G42" s="38">
        <v>572108.00000000827</v>
      </c>
      <c r="H42" s="38">
        <v>966</v>
      </c>
      <c r="I42" s="38">
        <v>57337.999999999738</v>
      </c>
    </row>
    <row r="43" spans="2:9" ht="16.5" customHeight="1">
      <c r="B43" s="7" t="s">
        <v>5</v>
      </c>
      <c r="C43" s="9" t="s">
        <v>162</v>
      </c>
      <c r="D43" s="38">
        <v>112565.99999999971</v>
      </c>
      <c r="E43" s="38">
        <v>245907</v>
      </c>
      <c r="F43" s="38">
        <f>+'Q49'!D43</f>
        <v>33713.000000000036</v>
      </c>
      <c r="G43" s="38">
        <v>1000482.9999999861</v>
      </c>
      <c r="H43" s="38">
        <v>15555.000000000025</v>
      </c>
      <c r="I43" s="38">
        <v>178376.99999999863</v>
      </c>
    </row>
    <row r="44" spans="2:9" ht="16.5" customHeight="1">
      <c r="B44" s="7" t="s">
        <v>6</v>
      </c>
      <c r="C44" s="9" t="s">
        <v>24</v>
      </c>
      <c r="D44" s="38">
        <v>20066.000000000025</v>
      </c>
      <c r="E44" s="38">
        <v>72211.000000000262</v>
      </c>
      <c r="F44" s="38">
        <f>+'Q49'!D44</f>
        <v>19256.999999999985</v>
      </c>
      <c r="G44" s="38">
        <v>592682.00000000466</v>
      </c>
      <c r="H44" s="38">
        <v>2951.9999999999964</v>
      </c>
      <c r="I44" s="38">
        <v>94814.999999999956</v>
      </c>
    </row>
    <row r="45" spans="2:9" ht="16.5" customHeight="1">
      <c r="B45" s="7" t="s">
        <v>7</v>
      </c>
      <c r="C45" s="9" t="s">
        <v>31</v>
      </c>
      <c r="D45" s="38">
        <v>63905.000000000276</v>
      </c>
      <c r="E45" s="38">
        <v>84630.999999999825</v>
      </c>
      <c r="F45" s="38">
        <f>+'Q49'!D45</f>
        <v>7358.9999999999991</v>
      </c>
      <c r="G45" s="38">
        <v>349575.00000000041</v>
      </c>
      <c r="H45" s="38">
        <v>949.00000000000045</v>
      </c>
      <c r="I45" s="38">
        <v>48145.000000000364</v>
      </c>
    </row>
    <row r="46" spans="2:9" ht="16.5" customHeight="1">
      <c r="B46" s="7" t="s">
        <v>8</v>
      </c>
      <c r="C46" s="9" t="s">
        <v>456</v>
      </c>
      <c r="D46" s="38">
        <v>23479.999999999967</v>
      </c>
      <c r="E46" s="38">
        <v>51558</v>
      </c>
      <c r="F46" s="38">
        <f>+'Q49'!D46</f>
        <v>2471</v>
      </c>
      <c r="G46" s="38">
        <v>364870.00000000122</v>
      </c>
      <c r="H46" s="38">
        <v>1873.0000000000007</v>
      </c>
      <c r="I46" s="38">
        <v>46109.999999999949</v>
      </c>
    </row>
    <row r="47" spans="2:9" ht="16.5" customHeight="1">
      <c r="B47" s="7" t="s">
        <v>9</v>
      </c>
      <c r="C47" s="9" t="s">
        <v>29</v>
      </c>
      <c r="D47" s="38">
        <v>8225.0000000000073</v>
      </c>
      <c r="E47" s="38">
        <v>40008</v>
      </c>
      <c r="F47" s="38">
        <f>+'Q49'!D47</f>
        <v>2413</v>
      </c>
      <c r="G47" s="38">
        <v>415541.00000000041</v>
      </c>
      <c r="H47" s="38">
        <v>2217.0000000000014</v>
      </c>
      <c r="I47" s="38">
        <v>10640.999999999991</v>
      </c>
    </row>
    <row r="48" spans="2:9" ht="16.5" customHeight="1">
      <c r="B48" s="7" t="s">
        <v>10</v>
      </c>
      <c r="C48" s="9" t="s">
        <v>30</v>
      </c>
      <c r="D48" s="38">
        <v>4159.9999999999955</v>
      </c>
      <c r="E48" s="38">
        <v>8871.9999999999818</v>
      </c>
      <c r="F48" s="38">
        <f>+'Q49'!D48</f>
        <v>650.99999999999989</v>
      </c>
      <c r="G48" s="38">
        <v>48442.999999999956</v>
      </c>
      <c r="H48" s="38">
        <v>272.00000000000006</v>
      </c>
      <c r="I48" s="38">
        <v>5727.0000000000118</v>
      </c>
    </row>
    <row r="49" spans="2:9" ht="16.5" customHeight="1">
      <c r="B49" s="7" t="s">
        <v>11</v>
      </c>
      <c r="C49" s="9" t="s">
        <v>32</v>
      </c>
      <c r="D49" s="38">
        <v>32318.999999999982</v>
      </c>
      <c r="E49" s="38">
        <v>61615.000000000051</v>
      </c>
      <c r="F49" s="38">
        <f>+'Q49'!D49</f>
        <v>5546</v>
      </c>
      <c r="G49" s="38">
        <v>383415.99999999668</v>
      </c>
      <c r="H49" s="38">
        <v>3030.0000000000027</v>
      </c>
      <c r="I49" s="38">
        <v>34032.000000000102</v>
      </c>
    </row>
    <row r="50" spans="2:9" ht="16.5" customHeight="1">
      <c r="B50" s="7" t="s">
        <v>12</v>
      </c>
      <c r="C50" s="9" t="s">
        <v>457</v>
      </c>
      <c r="D50" s="38">
        <v>132371.99999999977</v>
      </c>
      <c r="E50" s="38">
        <v>79911.999999999593</v>
      </c>
      <c r="F50" s="38">
        <f>+'Q49'!D50</f>
        <v>10791.000000000004</v>
      </c>
      <c r="G50" s="38">
        <v>358320.99999999983</v>
      </c>
      <c r="H50" s="38">
        <v>1438</v>
      </c>
      <c r="I50" s="38">
        <v>80295.000000000029</v>
      </c>
    </row>
    <row r="51" spans="2:9" ht="16.5" customHeight="1">
      <c r="B51" s="7" t="s">
        <v>13</v>
      </c>
      <c r="C51" s="9" t="s">
        <v>33</v>
      </c>
      <c r="D51" s="38">
        <v>1955.9999999999989</v>
      </c>
      <c r="E51" s="38">
        <v>9414.9999999999945</v>
      </c>
      <c r="F51" s="38">
        <f>+'Q49'!D51</f>
        <v>900</v>
      </c>
      <c r="G51" s="38">
        <v>47752.999999999993</v>
      </c>
      <c r="H51" s="38">
        <v>595.00000000000011</v>
      </c>
      <c r="I51" s="38">
        <v>2954.9999999999982</v>
      </c>
    </row>
    <row r="52" spans="2:9" ht="16.5" customHeight="1">
      <c r="B52" s="7" t="s">
        <v>14</v>
      </c>
      <c r="C52" s="9" t="s">
        <v>25</v>
      </c>
      <c r="D52" s="38">
        <v>6130.9999999999964</v>
      </c>
      <c r="E52" s="38">
        <v>29411.000000000004</v>
      </c>
      <c r="F52" s="38">
        <f>+'Q49'!D52</f>
        <v>1769.9999999999982</v>
      </c>
      <c r="G52" s="38">
        <v>105918.99999999991</v>
      </c>
      <c r="H52" s="38">
        <v>489.99999999999989</v>
      </c>
      <c r="I52" s="38">
        <v>12801.999999999965</v>
      </c>
    </row>
    <row r="53" spans="2:9" ht="16.5" customHeight="1">
      <c r="B53" s="7" t="s">
        <v>15</v>
      </c>
      <c r="C53" s="9" t="s">
        <v>34</v>
      </c>
      <c r="D53" s="38">
        <v>35178.000000000029</v>
      </c>
      <c r="E53" s="38">
        <v>142001.00000000032</v>
      </c>
      <c r="F53" s="38">
        <f>+'Q49'!D53</f>
        <v>39457.000000000029</v>
      </c>
      <c r="G53" s="38">
        <v>779616.99999999953</v>
      </c>
      <c r="H53" s="38">
        <v>71035.999999999927</v>
      </c>
      <c r="I53" s="38">
        <v>78765.000000000349</v>
      </c>
    </row>
    <row r="54" spans="2:9" ht="16.5" customHeight="1">
      <c r="B54" s="7" t="s">
        <v>16</v>
      </c>
      <c r="C54" s="9" t="s">
        <v>35</v>
      </c>
      <c r="D54" s="38">
        <v>5873.9999999999991</v>
      </c>
      <c r="E54" s="38">
        <v>10758.000000000004</v>
      </c>
      <c r="F54" s="38">
        <f>+'Q49'!D54</f>
        <v>2418.9999999999986</v>
      </c>
      <c r="G54" s="38">
        <v>63282.999999999876</v>
      </c>
      <c r="H54" s="38">
        <v>488</v>
      </c>
      <c r="I54" s="38">
        <v>5175.0000000000073</v>
      </c>
    </row>
    <row r="55" spans="2:9" ht="16.5" customHeight="1">
      <c r="B55" s="7" t="s">
        <v>17</v>
      </c>
      <c r="C55" s="9" t="s">
        <v>36</v>
      </c>
      <c r="D55" s="38">
        <v>6203.9999999999891</v>
      </c>
      <c r="E55" s="38">
        <v>24399.000000000036</v>
      </c>
      <c r="F55" s="38">
        <f>+'Q49'!D55</f>
        <v>2040.0000000000014</v>
      </c>
      <c r="G55" s="38">
        <v>97601.999999999796</v>
      </c>
      <c r="H55" s="38">
        <v>594.00000000000023</v>
      </c>
      <c r="I55" s="38">
        <v>14550.000000000015</v>
      </c>
    </row>
    <row r="56" spans="2:9" ht="16.5" customHeight="1">
      <c r="B56" s="7" t="s">
        <v>18</v>
      </c>
      <c r="C56" s="9" t="s">
        <v>161</v>
      </c>
      <c r="D56" s="38">
        <v>3.0000000000000009</v>
      </c>
      <c r="E56" s="38">
        <v>66.000000000000014</v>
      </c>
      <c r="F56" s="38">
        <f>+'Q49'!D56</f>
        <v>3</v>
      </c>
      <c r="G56" s="38">
        <v>283.99999999999994</v>
      </c>
      <c r="H56" s="38">
        <v>0</v>
      </c>
      <c r="I56" s="38">
        <v>6</v>
      </c>
    </row>
    <row r="57" spans="2:9" ht="3.75" customHeight="1">
      <c r="B57" s="12"/>
      <c r="C57" s="13"/>
      <c r="D57" s="19"/>
      <c r="E57" s="19"/>
      <c r="F57" s="19"/>
      <c r="G57" s="19"/>
      <c r="H57" s="19"/>
      <c r="I57" s="19"/>
    </row>
    <row r="58" spans="2:9" ht="5.25" customHeight="1">
      <c r="C58" s="1"/>
    </row>
    <row r="59" spans="2:9">
      <c r="B59" s="104"/>
    </row>
  </sheetData>
  <mergeCells count="5">
    <mergeCell ref="B3:I3"/>
    <mergeCell ref="B5:I5"/>
    <mergeCell ref="B6:I6"/>
    <mergeCell ref="B8:C10"/>
    <mergeCell ref="D8:I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2" orientation="landscape" r:id="rId1"/>
  <drawing r:id="rId2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>
    <tabColor rgb="FFD3D3F5"/>
    <pageSetUpPr fitToPage="1"/>
  </sheetPr>
  <dimension ref="B2:H32"/>
  <sheetViews>
    <sheetView showGridLines="0" zoomScaleNormal="100" workbookViewId="0"/>
  </sheetViews>
  <sheetFormatPr defaultColWidth="9.140625" defaultRowHeight="14.25"/>
  <cols>
    <col min="1" max="1" width="9.140625" style="15"/>
    <col min="2" max="2" width="18.42578125" style="15" customWidth="1"/>
    <col min="3" max="8" width="10.28515625" style="15" customWidth="1"/>
    <col min="9" max="16384" width="9.140625" style="15"/>
  </cols>
  <sheetData>
    <row r="2" spans="2:8" ht="15">
      <c r="B2" s="14"/>
      <c r="C2" s="14"/>
      <c r="D2" s="14"/>
      <c r="H2" s="14" t="s">
        <v>235</v>
      </c>
    </row>
    <row r="3" spans="2:8" ht="36" customHeight="1">
      <c r="B3" s="145" t="s">
        <v>267</v>
      </c>
      <c r="C3" s="145"/>
      <c r="D3" s="145"/>
      <c r="E3" s="145"/>
      <c r="F3" s="145"/>
      <c r="G3" s="145"/>
      <c r="H3" s="145"/>
    </row>
    <row r="4" spans="2:8" ht="3.75" customHeight="1"/>
    <row r="5" spans="2:8">
      <c r="B5" s="147">
        <v>2023</v>
      </c>
      <c r="C5" s="147"/>
      <c r="D5" s="147"/>
      <c r="E5" s="147"/>
      <c r="F5" s="147"/>
      <c r="G5" s="147"/>
      <c r="H5" s="147"/>
    </row>
    <row r="6" spans="2:8" ht="15" customHeight="1">
      <c r="B6" s="146" t="s">
        <v>40</v>
      </c>
      <c r="C6" s="146"/>
      <c r="D6" s="146"/>
      <c r="E6" s="146"/>
      <c r="F6" s="146"/>
      <c r="G6" s="146"/>
      <c r="H6" s="146"/>
    </row>
    <row r="7" spans="2:8" ht="3" customHeight="1"/>
    <row r="8" spans="2:8" ht="21.75" customHeight="1">
      <c r="B8" s="157" t="s">
        <v>42</v>
      </c>
      <c r="C8" s="162" t="s">
        <v>261</v>
      </c>
      <c r="D8" s="159"/>
      <c r="E8" s="161"/>
      <c r="F8" s="161"/>
      <c r="G8" s="161"/>
      <c r="H8" s="165"/>
    </row>
    <row r="9" spans="2:8" ht="3.75" customHeight="1">
      <c r="B9" s="157"/>
      <c r="C9" s="94"/>
      <c r="D9" s="25"/>
      <c r="E9" s="25"/>
      <c r="F9" s="25"/>
      <c r="G9" s="25"/>
      <c r="H9" s="95"/>
    </row>
    <row r="10" spans="2:8" s="16" customFormat="1" ht="96.95" customHeight="1">
      <c r="B10" s="157"/>
      <c r="C10" s="99" t="s">
        <v>256</v>
      </c>
      <c r="D10" s="98" t="s">
        <v>257</v>
      </c>
      <c r="E10" s="27" t="s">
        <v>258</v>
      </c>
      <c r="F10" s="98" t="s">
        <v>340</v>
      </c>
      <c r="G10" s="98" t="s">
        <v>259</v>
      </c>
      <c r="H10" s="97" t="s">
        <v>262</v>
      </c>
    </row>
    <row r="11" spans="2:8" ht="3.75" customHeight="1">
      <c r="B11" s="17"/>
      <c r="C11" s="17"/>
      <c r="D11" s="17"/>
      <c r="E11" s="17"/>
      <c r="F11" s="17"/>
      <c r="G11" s="17"/>
      <c r="H11" s="17"/>
    </row>
    <row r="12" spans="2:8" ht="21.75" customHeight="1">
      <c r="B12" s="5" t="s">
        <v>19</v>
      </c>
      <c r="C12" s="6">
        <v>637637.99999998894</v>
      </c>
      <c r="D12" s="6">
        <v>1375774.0000000224</v>
      </c>
      <c r="E12" s="6">
        <f>+'Q50'!C12</f>
        <v>257299.00000000198</v>
      </c>
      <c r="F12" s="37">
        <v>7115219.0000001295</v>
      </c>
      <c r="G12" s="37">
        <v>132605.99999999977</v>
      </c>
      <c r="H12" s="37">
        <v>886276.00000000792</v>
      </c>
    </row>
    <row r="13" spans="2:8" ht="21.75" customHeight="1">
      <c r="B13" s="11" t="s">
        <v>43</v>
      </c>
      <c r="C13" s="18">
        <v>47434.99999999992</v>
      </c>
      <c r="D13" s="18">
        <v>117970.99999999978</v>
      </c>
      <c r="E13" s="18">
        <f>+'Q50'!C13</f>
        <v>21501.000000000022</v>
      </c>
      <c r="F13" s="38">
        <v>507839.9999999979</v>
      </c>
      <c r="G13" s="38">
        <v>8237</v>
      </c>
      <c r="H13" s="38">
        <v>96686.999999999913</v>
      </c>
    </row>
    <row r="14" spans="2:8" ht="21.75" customHeight="1">
      <c r="B14" s="11" t="s">
        <v>44</v>
      </c>
      <c r="C14" s="18">
        <v>9718.9999999999945</v>
      </c>
      <c r="D14" s="18">
        <v>14930.999999999985</v>
      </c>
      <c r="E14" s="18">
        <f>+'Q50'!C14</f>
        <v>1479.000000000002</v>
      </c>
      <c r="F14" s="38">
        <v>95757.999999999782</v>
      </c>
      <c r="G14" s="38">
        <v>1566</v>
      </c>
      <c r="H14" s="38">
        <v>9957.9999999999727</v>
      </c>
    </row>
    <row r="15" spans="2:8" ht="21.75" customHeight="1">
      <c r="B15" s="11" t="s">
        <v>46</v>
      </c>
      <c r="C15" s="18">
        <v>47242.000000000138</v>
      </c>
      <c r="D15" s="18">
        <v>130436.00000000019</v>
      </c>
      <c r="E15" s="18">
        <f>+'Q50'!C15</f>
        <v>18194.000000000015</v>
      </c>
      <c r="F15" s="38">
        <v>553156.9999999993</v>
      </c>
      <c r="G15" s="38">
        <v>9974.9999999999909</v>
      </c>
      <c r="H15" s="38">
        <v>62789.999999999876</v>
      </c>
    </row>
    <row r="16" spans="2:8" ht="21.75" customHeight="1">
      <c r="B16" s="11" t="s">
        <v>45</v>
      </c>
      <c r="C16" s="18">
        <v>2436.9999999999973</v>
      </c>
      <c r="D16" s="18">
        <v>11636.000000000015</v>
      </c>
      <c r="E16" s="18">
        <f>+'Q50'!C16</f>
        <v>526</v>
      </c>
      <c r="F16" s="38">
        <v>39237.999999999753</v>
      </c>
      <c r="G16" s="38">
        <v>425</v>
      </c>
      <c r="H16" s="38">
        <v>1601</v>
      </c>
    </row>
    <row r="17" spans="2:8" ht="21.75" customHeight="1">
      <c r="B17" s="11" t="s">
        <v>47</v>
      </c>
      <c r="C17" s="18">
        <v>6988.9999999999982</v>
      </c>
      <c r="D17" s="18">
        <v>19023.999999999964</v>
      </c>
      <c r="E17" s="18">
        <f>+'Q50'!C17</f>
        <v>1211.0000000000009</v>
      </c>
      <c r="F17" s="38">
        <v>66020.000000000116</v>
      </c>
      <c r="G17" s="38">
        <v>1570.9999999999989</v>
      </c>
      <c r="H17" s="38">
        <v>14876.999999999984</v>
      </c>
    </row>
    <row r="18" spans="2:8" ht="21.75" customHeight="1">
      <c r="B18" s="11" t="s">
        <v>48</v>
      </c>
      <c r="C18" s="18">
        <v>19075.000000000007</v>
      </c>
      <c r="D18" s="18">
        <v>50678.000000000204</v>
      </c>
      <c r="E18" s="18">
        <f>+'Q50'!C18</f>
        <v>9768.0000000000091</v>
      </c>
      <c r="F18" s="38">
        <v>214629.00000000108</v>
      </c>
      <c r="G18" s="38">
        <v>4995</v>
      </c>
      <c r="H18" s="38">
        <v>29688.000000000076</v>
      </c>
    </row>
    <row r="19" spans="2:8" ht="21.75" customHeight="1">
      <c r="B19" s="11" t="s">
        <v>49</v>
      </c>
      <c r="C19" s="18">
        <v>8330.9999999999964</v>
      </c>
      <c r="D19" s="18">
        <v>16390.999999999982</v>
      </c>
      <c r="E19" s="18">
        <f>+'Q50'!C19</f>
        <v>3110.0000000000005</v>
      </c>
      <c r="F19" s="38">
        <v>87711.999999999927</v>
      </c>
      <c r="G19" s="38">
        <v>1110</v>
      </c>
      <c r="H19" s="38">
        <v>11895.000000000005</v>
      </c>
    </row>
    <row r="20" spans="2:8" ht="21.75" customHeight="1">
      <c r="B20" s="11" t="s">
        <v>50</v>
      </c>
      <c r="C20" s="18">
        <v>37223.999999999985</v>
      </c>
      <c r="D20" s="18">
        <v>55971.000000000029</v>
      </c>
      <c r="E20" s="18">
        <f>+'Q50'!C20</f>
        <v>6376.9999999999982</v>
      </c>
      <c r="F20" s="38">
        <v>284334.00000000023</v>
      </c>
      <c r="G20" s="38">
        <v>3353.9999999999991</v>
      </c>
      <c r="H20" s="38">
        <v>36602.00000000024</v>
      </c>
    </row>
    <row r="21" spans="2:8" ht="21.75" customHeight="1">
      <c r="B21" s="11" t="s">
        <v>51</v>
      </c>
      <c r="C21" s="18">
        <v>3483.9999999999991</v>
      </c>
      <c r="D21" s="18">
        <v>14444.000000000007</v>
      </c>
      <c r="E21" s="18">
        <f>+'Q50'!C21</f>
        <v>877.99999999999955</v>
      </c>
      <c r="F21" s="38">
        <v>52828.999999999935</v>
      </c>
      <c r="G21" s="38">
        <v>225.99999999999997</v>
      </c>
      <c r="H21" s="38">
        <v>3233.0000000000027</v>
      </c>
    </row>
    <row r="22" spans="2:8" ht="21.75" customHeight="1">
      <c r="B22" s="11" t="s">
        <v>52</v>
      </c>
      <c r="C22" s="18">
        <v>29480.000000000033</v>
      </c>
      <c r="D22" s="18">
        <v>66745.999999999854</v>
      </c>
      <c r="E22" s="18">
        <f>+'Q50'!C22</f>
        <v>10639.000000000007</v>
      </c>
      <c r="F22" s="38">
        <v>288752.99999999732</v>
      </c>
      <c r="G22" s="38">
        <v>4461.9999999999982</v>
      </c>
      <c r="H22" s="38">
        <v>43747.999999999949</v>
      </c>
    </row>
    <row r="23" spans="2:8" ht="21.75" customHeight="1">
      <c r="B23" s="11" t="s">
        <v>53</v>
      </c>
      <c r="C23" s="18">
        <v>202947.99999999831</v>
      </c>
      <c r="D23" s="18">
        <v>380697.99999999965</v>
      </c>
      <c r="E23" s="18">
        <f>+'Q50'!C23</f>
        <v>78558.999999999927</v>
      </c>
      <c r="F23" s="38">
        <v>2510845.0000000205</v>
      </c>
      <c r="G23" s="38">
        <v>42223.000000000095</v>
      </c>
      <c r="H23" s="38">
        <v>266487.99999999913</v>
      </c>
    </row>
    <row r="24" spans="2:8" ht="21.75" customHeight="1">
      <c r="B24" s="11" t="s">
        <v>54</v>
      </c>
      <c r="C24" s="18">
        <v>3819.0000000000005</v>
      </c>
      <c r="D24" s="18">
        <v>9107.9999999999927</v>
      </c>
      <c r="E24" s="18">
        <f>+'Q50'!C24</f>
        <v>1378.0000000000005</v>
      </c>
      <c r="F24" s="38">
        <v>32968.000000000153</v>
      </c>
      <c r="G24" s="38">
        <v>400.99999999999994</v>
      </c>
      <c r="H24" s="38">
        <v>5173.0000000000036</v>
      </c>
    </row>
    <row r="25" spans="2:8" ht="21.75" customHeight="1">
      <c r="B25" s="11" t="s">
        <v>55</v>
      </c>
      <c r="C25" s="18">
        <v>118016.00000000042</v>
      </c>
      <c r="D25" s="18">
        <v>273138.99999999825</v>
      </c>
      <c r="E25" s="18">
        <f>+'Q50'!C25</f>
        <v>55220.999999999985</v>
      </c>
      <c r="F25" s="38">
        <v>1250505.9999999823</v>
      </c>
      <c r="G25" s="38">
        <v>33813.999999999978</v>
      </c>
      <c r="H25" s="38">
        <v>135666.00000000015</v>
      </c>
    </row>
    <row r="26" spans="2:8" ht="21.75" customHeight="1">
      <c r="B26" s="11" t="s">
        <v>56</v>
      </c>
      <c r="C26" s="18">
        <v>23461.999999999953</v>
      </c>
      <c r="D26" s="18">
        <v>49635.000000000051</v>
      </c>
      <c r="E26" s="18">
        <f>+'Q50'!C26</f>
        <v>11573</v>
      </c>
      <c r="F26" s="38">
        <v>251461.00000000015</v>
      </c>
      <c r="G26" s="38">
        <v>4686.9999999999991</v>
      </c>
      <c r="H26" s="38">
        <v>55284.999999999869</v>
      </c>
    </row>
    <row r="27" spans="2:8" ht="21.75" customHeight="1">
      <c r="B27" s="11" t="s">
        <v>57</v>
      </c>
      <c r="C27" s="18">
        <v>39852.999999999949</v>
      </c>
      <c r="D27" s="18">
        <v>72277.999999999724</v>
      </c>
      <c r="E27" s="18">
        <f>+'Q50'!C27</f>
        <v>13996</v>
      </c>
      <c r="F27" s="38">
        <v>467150.00000000047</v>
      </c>
      <c r="G27" s="38">
        <v>8974.9999999999982</v>
      </c>
      <c r="H27" s="38">
        <v>68077.999999999869</v>
      </c>
    </row>
    <row r="28" spans="2:8" ht="21.75" customHeight="1">
      <c r="B28" s="11" t="s">
        <v>58</v>
      </c>
      <c r="C28" s="18">
        <v>13721.000000000009</v>
      </c>
      <c r="D28" s="18">
        <v>31342.000000000062</v>
      </c>
      <c r="E28" s="18">
        <f>+'Q50'!C28</f>
        <v>7817.0000000000027</v>
      </c>
      <c r="F28" s="38">
        <v>140341.99999999985</v>
      </c>
      <c r="G28" s="38">
        <v>1806.9999999999991</v>
      </c>
      <c r="H28" s="38">
        <v>17926.000000000062</v>
      </c>
    </row>
    <row r="29" spans="2:8" ht="21.75" customHeight="1">
      <c r="B29" s="11" t="s">
        <v>59</v>
      </c>
      <c r="C29" s="18">
        <v>4555.0000000000055</v>
      </c>
      <c r="D29" s="18">
        <v>17512.999999999964</v>
      </c>
      <c r="E29" s="18">
        <f>+'Q50'!C29</f>
        <v>3492.9999999999973</v>
      </c>
      <c r="F29" s="38">
        <v>68567.999999999869</v>
      </c>
      <c r="G29" s="38">
        <v>776.99999999999989</v>
      </c>
      <c r="H29" s="38">
        <v>6422.0000000000146</v>
      </c>
    </row>
    <row r="30" spans="2:8" ht="21.75" customHeight="1">
      <c r="B30" s="11" t="s">
        <v>60</v>
      </c>
      <c r="C30" s="18">
        <v>19848.000000000022</v>
      </c>
      <c r="D30" s="18">
        <v>43832.999999999942</v>
      </c>
      <c r="E30" s="18">
        <f>+'Q50'!C30</f>
        <v>4899</v>
      </c>
      <c r="F30" s="38">
        <v>203108.99999999985</v>
      </c>
      <c r="G30" s="38">
        <v>4001.0000000000005</v>
      </c>
      <c r="H30" s="38">
        <v>20158.999999999993</v>
      </c>
    </row>
    <row r="31" spans="2:8" ht="3.75" customHeight="1">
      <c r="B31" s="12"/>
      <c r="C31" s="17"/>
      <c r="D31" s="17"/>
      <c r="E31" s="17"/>
      <c r="F31" s="17"/>
      <c r="G31" s="17"/>
      <c r="H31" s="17"/>
    </row>
    <row r="32" spans="2:8">
      <c r="B32" s="104"/>
    </row>
  </sheetData>
  <mergeCells count="5">
    <mergeCell ref="B3:H3"/>
    <mergeCell ref="B5:H5"/>
    <mergeCell ref="B6:H6"/>
    <mergeCell ref="B8:B10"/>
    <mergeCell ref="C8:H8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sheetPr>
    <tabColor rgb="FFD3D3F5"/>
  </sheetPr>
  <dimension ref="B2:L58"/>
  <sheetViews>
    <sheetView showGridLines="0" zoomScaleNormal="100" workbookViewId="0"/>
  </sheetViews>
  <sheetFormatPr defaultColWidth="9.140625" defaultRowHeight="14.25" outlineLevelRow="1"/>
  <cols>
    <col min="1" max="1" width="8" style="15" customWidth="1"/>
    <col min="2" max="2" width="3.5703125" style="15" customWidth="1"/>
    <col min="3" max="3" width="53.140625" style="15" customWidth="1"/>
    <col min="4" max="4" width="7.85546875" style="15" bestFit="1" customWidth="1"/>
    <col min="5" max="5" width="7.28515625" style="15" customWidth="1"/>
    <col min="6" max="6" width="8.140625" style="15" customWidth="1"/>
    <col min="7" max="7" width="10.28515625" style="15" customWidth="1"/>
    <col min="8" max="8" width="7.85546875" style="15" bestFit="1" customWidth="1"/>
    <col min="9" max="9" width="6.85546875" style="15" bestFit="1" customWidth="1"/>
    <col min="10" max="10" width="7.5703125" style="15" customWidth="1"/>
    <col min="11" max="11" width="8.42578125" style="15" customWidth="1"/>
    <col min="12" max="12" width="9.7109375" style="15" customWidth="1"/>
    <col min="13" max="16384" width="9.140625" style="15"/>
  </cols>
  <sheetData>
    <row r="2" spans="2:12" ht="15">
      <c r="C2" s="14"/>
      <c r="D2" s="14"/>
      <c r="E2" s="14"/>
      <c r="F2" s="14"/>
      <c r="K2" s="14" t="s">
        <v>236</v>
      </c>
    </row>
    <row r="3" spans="2:12" ht="28.5" customHeight="1">
      <c r="B3" s="145" t="s">
        <v>270</v>
      </c>
      <c r="C3" s="145"/>
      <c r="D3" s="145"/>
      <c r="E3" s="145"/>
      <c r="F3" s="145"/>
      <c r="G3" s="145"/>
      <c r="H3" s="145"/>
      <c r="I3" s="145"/>
      <c r="J3" s="145"/>
      <c r="K3" s="145"/>
    </row>
    <row r="4" spans="2:12" ht="3.75" customHeight="1"/>
    <row r="5" spans="2:12" ht="13.5" customHeight="1">
      <c r="B5" s="147">
        <v>2023</v>
      </c>
      <c r="C5" s="147"/>
      <c r="D5" s="147"/>
      <c r="E5" s="147"/>
      <c r="F5" s="147"/>
      <c r="G5" s="147"/>
      <c r="H5" s="147"/>
      <c r="I5" s="147"/>
      <c r="J5" s="147"/>
      <c r="K5" s="147"/>
    </row>
    <row r="6" spans="2:12" ht="15" customHeight="1">
      <c r="B6" s="146" t="s">
        <v>40</v>
      </c>
      <c r="C6" s="146"/>
      <c r="D6" s="146"/>
      <c r="E6" s="146"/>
      <c r="F6" s="146"/>
      <c r="G6" s="146"/>
      <c r="H6" s="146"/>
      <c r="I6" s="146"/>
      <c r="J6" s="146"/>
      <c r="K6" s="146"/>
    </row>
    <row r="7" spans="2:12" ht="3" customHeight="1"/>
    <row r="8" spans="2:12" ht="24.75" customHeight="1">
      <c r="B8" s="157" t="s">
        <v>38</v>
      </c>
      <c r="C8" s="157"/>
      <c r="D8" s="169" t="s">
        <v>278</v>
      </c>
      <c r="E8" s="170"/>
      <c r="F8" s="170"/>
      <c r="G8" s="170"/>
      <c r="H8" s="170"/>
      <c r="I8" s="170"/>
      <c r="J8" s="170"/>
      <c r="K8" s="170"/>
    </row>
    <row r="9" spans="2:12" ht="3.75" customHeight="1">
      <c r="B9" s="157"/>
      <c r="C9" s="157"/>
      <c r="D9" s="94"/>
      <c r="E9" s="25"/>
      <c r="F9" s="25"/>
      <c r="G9" s="25"/>
      <c r="H9" s="25"/>
      <c r="I9" s="95"/>
      <c r="J9" s="94"/>
      <c r="K9" s="25"/>
    </row>
    <row r="10" spans="2:12" s="16" customFormat="1" ht="60" customHeight="1">
      <c r="B10" s="157"/>
      <c r="C10" s="157"/>
      <c r="D10" s="99" t="s">
        <v>19</v>
      </c>
      <c r="E10" s="98" t="s">
        <v>272</v>
      </c>
      <c r="F10" s="27" t="s">
        <v>273</v>
      </c>
      <c r="G10" s="98" t="s">
        <v>274</v>
      </c>
      <c r="H10" s="98" t="s">
        <v>275</v>
      </c>
      <c r="I10" s="97" t="s">
        <v>276</v>
      </c>
      <c r="J10" s="99" t="s">
        <v>277</v>
      </c>
      <c r="K10" s="98" t="s">
        <v>271</v>
      </c>
    </row>
    <row r="11" spans="2:12" ht="3.75" customHeight="1">
      <c r="B11" s="17"/>
      <c r="C11" s="17"/>
      <c r="D11" s="17"/>
      <c r="E11" s="17"/>
      <c r="F11" s="17"/>
      <c r="G11" s="17"/>
      <c r="H11" s="17"/>
      <c r="I11" s="17"/>
      <c r="J11" s="17"/>
      <c r="K11" s="17"/>
    </row>
    <row r="12" spans="2:12" ht="12.6" customHeight="1">
      <c r="C12" s="5" t="s">
        <v>19</v>
      </c>
      <c r="D12" s="37">
        <f>+SUM(E12:K12)</f>
        <v>257299.00000000198</v>
      </c>
      <c r="E12" s="37">
        <v>5812.9999999999127</v>
      </c>
      <c r="F12" s="37">
        <v>1695.0000000000102</v>
      </c>
      <c r="G12" s="37">
        <v>60248.999999999796</v>
      </c>
      <c r="H12" s="37">
        <v>30410.000000000586</v>
      </c>
      <c r="I12" s="37">
        <v>60035.000000001062</v>
      </c>
      <c r="J12" s="37">
        <v>980.00000000003024</v>
      </c>
      <c r="K12" s="37">
        <v>98117.000000000582</v>
      </c>
      <c r="L12" s="22"/>
    </row>
    <row r="13" spans="2:12" ht="12.6" customHeight="1">
      <c r="B13" s="7" t="s">
        <v>20</v>
      </c>
      <c r="C13" s="8" t="s">
        <v>26</v>
      </c>
      <c r="D13" s="37">
        <f t="shared" ref="D13:D56" si="0">+SUM(E13:K13)</f>
        <v>2216.0000000000027</v>
      </c>
      <c r="E13" s="38">
        <v>38.000000000000128</v>
      </c>
      <c r="F13" s="38">
        <v>3.000000000000008</v>
      </c>
      <c r="G13" s="38">
        <v>528.00000000000034</v>
      </c>
      <c r="H13" s="38">
        <v>127.0000000000002</v>
      </c>
      <c r="I13" s="38">
        <v>203.99999999999997</v>
      </c>
      <c r="J13" s="38">
        <v>0.99999999999999967</v>
      </c>
      <c r="K13" s="38">
        <v>1315.0000000000023</v>
      </c>
      <c r="L13" s="22"/>
    </row>
    <row r="14" spans="2:12" ht="12.6" customHeight="1">
      <c r="B14" s="7" t="s">
        <v>0</v>
      </c>
      <c r="C14" s="8" t="s">
        <v>21</v>
      </c>
      <c r="D14" s="37">
        <f t="shared" si="0"/>
        <v>1380.9999999999995</v>
      </c>
      <c r="E14" s="38">
        <v>52.00000000000005</v>
      </c>
      <c r="F14" s="38">
        <v>1.9999999999999984</v>
      </c>
      <c r="G14" s="38">
        <v>486.99999999999983</v>
      </c>
      <c r="H14" s="38">
        <v>105.99999999999989</v>
      </c>
      <c r="I14" s="38">
        <v>288.99999999999972</v>
      </c>
      <c r="J14" s="38">
        <v>9.0000000000000107</v>
      </c>
      <c r="K14" s="38">
        <v>436</v>
      </c>
      <c r="L14" s="22"/>
    </row>
    <row r="15" spans="2:12" ht="12.6" customHeight="1">
      <c r="B15" s="7" t="s">
        <v>1</v>
      </c>
      <c r="C15" s="8" t="s">
        <v>22</v>
      </c>
      <c r="D15" s="37">
        <f t="shared" si="0"/>
        <v>109433</v>
      </c>
      <c r="E15" s="38">
        <f>+SUM(E16:E39)</f>
        <v>2560</v>
      </c>
      <c r="F15" s="38">
        <f t="shared" ref="F15:K15" si="1">+SUM(F16:F39)</f>
        <v>963.99999999999989</v>
      </c>
      <c r="G15" s="38">
        <f t="shared" si="1"/>
        <v>23055.999999999996</v>
      </c>
      <c r="H15" s="38">
        <f t="shared" si="1"/>
        <v>13352.000000000002</v>
      </c>
      <c r="I15" s="38">
        <f t="shared" si="1"/>
        <v>37682.000000000007</v>
      </c>
      <c r="J15" s="38">
        <f t="shared" si="1"/>
        <v>796.00000000000045</v>
      </c>
      <c r="K15" s="38">
        <f t="shared" si="1"/>
        <v>31023</v>
      </c>
      <c r="L15" s="22"/>
    </row>
    <row r="16" spans="2:12" ht="12.6" hidden="1" customHeight="1" outlineLevel="1">
      <c r="B16" s="116">
        <v>10</v>
      </c>
      <c r="C16" s="117" t="s">
        <v>523</v>
      </c>
      <c r="D16" s="121">
        <f t="shared" si="0"/>
        <v>9454.9999999999964</v>
      </c>
      <c r="E16" s="119">
        <v>195.99999999999997</v>
      </c>
      <c r="F16" s="119">
        <v>41.000000000000043</v>
      </c>
      <c r="G16" s="119">
        <v>2326.0000000000032</v>
      </c>
      <c r="H16" s="119">
        <v>934.00000000000045</v>
      </c>
      <c r="I16" s="119">
        <v>3147.9999999999927</v>
      </c>
      <c r="J16" s="119">
        <v>17</v>
      </c>
      <c r="K16" s="119">
        <v>2792.9999999999995</v>
      </c>
    </row>
    <row r="17" spans="2:11" ht="12.6" hidden="1" customHeight="1" outlineLevel="1">
      <c r="B17" s="116">
        <v>11</v>
      </c>
      <c r="C17" s="117" t="s">
        <v>524</v>
      </c>
      <c r="D17" s="121">
        <f t="shared" si="0"/>
        <v>1393.9999999999998</v>
      </c>
      <c r="E17" s="119">
        <v>107.00000000000009</v>
      </c>
      <c r="F17" s="119">
        <v>23.000000000000025</v>
      </c>
      <c r="G17" s="119">
        <v>380.99999999999994</v>
      </c>
      <c r="H17" s="119">
        <v>145.9999999999998</v>
      </c>
      <c r="I17" s="119">
        <v>271.99999999999983</v>
      </c>
      <c r="J17" s="119">
        <v>1.9999999999999989</v>
      </c>
      <c r="K17" s="119">
        <v>463</v>
      </c>
    </row>
    <row r="18" spans="2:11" ht="12.6" hidden="1" customHeight="1" outlineLevel="1">
      <c r="B18" s="116">
        <v>12</v>
      </c>
      <c r="C18" s="117" t="s">
        <v>525</v>
      </c>
      <c r="D18" s="121">
        <f t="shared" si="0"/>
        <v>1885</v>
      </c>
      <c r="E18" s="119">
        <v>2</v>
      </c>
      <c r="F18" s="119">
        <v>0</v>
      </c>
      <c r="G18" s="119">
        <v>13</v>
      </c>
      <c r="H18" s="119">
        <v>32</v>
      </c>
      <c r="I18" s="119">
        <v>50</v>
      </c>
      <c r="J18" s="119">
        <v>3</v>
      </c>
      <c r="K18" s="119">
        <v>1785</v>
      </c>
    </row>
    <row r="19" spans="2:11" ht="12.6" hidden="1" customHeight="1" outlineLevel="1">
      <c r="B19" s="116">
        <v>13</v>
      </c>
      <c r="C19" s="117" t="s">
        <v>526</v>
      </c>
      <c r="D19" s="121">
        <f t="shared" si="0"/>
        <v>8166.0000000000009</v>
      </c>
      <c r="E19" s="119">
        <v>123</v>
      </c>
      <c r="F19" s="119">
        <v>16.000000000000004</v>
      </c>
      <c r="G19" s="119">
        <v>1889.9999999999986</v>
      </c>
      <c r="H19" s="119">
        <v>454.99999999999994</v>
      </c>
      <c r="I19" s="119">
        <v>3906.0000000000023</v>
      </c>
      <c r="J19" s="119">
        <v>196.0000000000002</v>
      </c>
      <c r="K19" s="119">
        <v>1580.0000000000002</v>
      </c>
    </row>
    <row r="20" spans="2:11" ht="12.6" hidden="1" customHeight="1" outlineLevel="1">
      <c r="B20" s="116">
        <v>14</v>
      </c>
      <c r="C20" s="117" t="s">
        <v>527</v>
      </c>
      <c r="D20" s="121">
        <f t="shared" si="0"/>
        <v>5685.0000000000018</v>
      </c>
      <c r="E20" s="119">
        <v>59.000000000000092</v>
      </c>
      <c r="F20" s="119">
        <v>15.000000000000004</v>
      </c>
      <c r="G20" s="119">
        <v>1496.9999999999968</v>
      </c>
      <c r="H20" s="119">
        <v>549.00000000000068</v>
      </c>
      <c r="I20" s="119">
        <v>2200.0000000000032</v>
      </c>
      <c r="J20" s="119">
        <v>44.999999999999972</v>
      </c>
      <c r="K20" s="119">
        <v>1320.0000000000016</v>
      </c>
    </row>
    <row r="21" spans="2:11" ht="12.6" hidden="1" customHeight="1" outlineLevel="1">
      <c r="B21" s="116">
        <v>15</v>
      </c>
      <c r="C21" s="117" t="s">
        <v>528</v>
      </c>
      <c r="D21" s="121">
        <f t="shared" si="0"/>
        <v>5424.0000000000018</v>
      </c>
      <c r="E21" s="119">
        <v>61.999999999999972</v>
      </c>
      <c r="F21" s="119">
        <v>30.999999999999989</v>
      </c>
      <c r="G21" s="119">
        <v>1146.0000000000014</v>
      </c>
      <c r="H21" s="119">
        <v>622.99999999999932</v>
      </c>
      <c r="I21" s="119">
        <v>2117.0000000000005</v>
      </c>
      <c r="J21" s="119">
        <v>7.0000000000000062</v>
      </c>
      <c r="K21" s="119">
        <v>1438.0000000000011</v>
      </c>
    </row>
    <row r="22" spans="2:11" ht="12.6" hidden="1" customHeight="1" outlineLevel="1">
      <c r="B22" s="116">
        <v>16</v>
      </c>
      <c r="C22" s="117" t="s">
        <v>529</v>
      </c>
      <c r="D22" s="121">
        <f t="shared" si="0"/>
        <v>4576.0000000000045</v>
      </c>
      <c r="E22" s="119">
        <v>48.999999999999993</v>
      </c>
      <c r="F22" s="119">
        <v>18.000000000000011</v>
      </c>
      <c r="G22" s="119">
        <v>877.99999999999977</v>
      </c>
      <c r="H22" s="119">
        <v>182.00000000000045</v>
      </c>
      <c r="I22" s="119">
        <v>2177.0000000000027</v>
      </c>
      <c r="J22" s="119">
        <v>78.000000000000171</v>
      </c>
      <c r="K22" s="119">
        <v>1194.000000000002</v>
      </c>
    </row>
    <row r="23" spans="2:11" ht="12.6" hidden="1" customHeight="1" outlineLevel="1">
      <c r="B23" s="116">
        <v>17</v>
      </c>
      <c r="C23" s="117" t="s">
        <v>530</v>
      </c>
      <c r="D23" s="121">
        <f t="shared" si="0"/>
        <v>2489</v>
      </c>
      <c r="E23" s="119">
        <v>53.99999999999995</v>
      </c>
      <c r="F23" s="119">
        <v>8</v>
      </c>
      <c r="G23" s="119">
        <v>642.00000000000011</v>
      </c>
      <c r="H23" s="119">
        <v>371.99999999999994</v>
      </c>
      <c r="I23" s="119">
        <v>1044</v>
      </c>
      <c r="J23" s="119">
        <v>13.999999999999998</v>
      </c>
      <c r="K23" s="119">
        <v>355</v>
      </c>
    </row>
    <row r="24" spans="2:11" ht="12.6" hidden="1" customHeight="1" outlineLevel="1">
      <c r="B24" s="116">
        <v>18</v>
      </c>
      <c r="C24" s="117" t="s">
        <v>531</v>
      </c>
      <c r="D24" s="121">
        <f t="shared" si="0"/>
        <v>823.00000000000023</v>
      </c>
      <c r="E24" s="119">
        <v>19.000000000000004</v>
      </c>
      <c r="F24" s="119">
        <v>0</v>
      </c>
      <c r="G24" s="119">
        <v>157.00000000000006</v>
      </c>
      <c r="H24" s="119">
        <v>234.00000000000023</v>
      </c>
      <c r="I24" s="119">
        <v>246.99999999999989</v>
      </c>
      <c r="J24" s="119">
        <v>0</v>
      </c>
      <c r="K24" s="119">
        <v>166.00000000000006</v>
      </c>
    </row>
    <row r="25" spans="2:11" ht="12.6" hidden="1" customHeight="1" outlineLevel="1">
      <c r="B25" s="116">
        <v>19</v>
      </c>
      <c r="C25" s="117" t="s">
        <v>532</v>
      </c>
      <c r="D25" s="121">
        <f t="shared" si="0"/>
        <v>1303</v>
      </c>
      <c r="E25" s="119">
        <v>38.999999999999993</v>
      </c>
      <c r="F25" s="119">
        <v>12.000000000000002</v>
      </c>
      <c r="G25" s="119">
        <v>55.999999999999986</v>
      </c>
      <c r="H25" s="119">
        <v>135</v>
      </c>
      <c r="I25" s="119">
        <v>126.00000000000001</v>
      </c>
      <c r="J25" s="119">
        <v>10</v>
      </c>
      <c r="K25" s="119">
        <v>925</v>
      </c>
    </row>
    <row r="26" spans="2:11" ht="12.6" hidden="1" customHeight="1" outlineLevel="1">
      <c r="B26" s="116">
        <v>20</v>
      </c>
      <c r="C26" s="117" t="s">
        <v>533</v>
      </c>
      <c r="D26" s="121">
        <f t="shared" si="0"/>
        <v>3251</v>
      </c>
      <c r="E26" s="119">
        <v>88.000000000000028</v>
      </c>
      <c r="F26" s="119">
        <v>1.9999999999999987</v>
      </c>
      <c r="G26" s="119">
        <v>607.00000000000023</v>
      </c>
      <c r="H26" s="119">
        <v>883.99999999999943</v>
      </c>
      <c r="I26" s="119">
        <v>954.00000000000011</v>
      </c>
      <c r="J26" s="119">
        <v>14.000000000000005</v>
      </c>
      <c r="K26" s="119">
        <v>702.00000000000068</v>
      </c>
    </row>
    <row r="27" spans="2:11" ht="12.6" hidden="1" customHeight="1" outlineLevel="1">
      <c r="B27" s="116">
        <v>21</v>
      </c>
      <c r="C27" s="117" t="s">
        <v>534</v>
      </c>
      <c r="D27" s="121">
        <f t="shared" si="0"/>
        <v>2520.0000000000009</v>
      </c>
      <c r="E27" s="119">
        <v>92.000000000000028</v>
      </c>
      <c r="F27" s="119">
        <v>4.9999999999999982</v>
      </c>
      <c r="G27" s="119">
        <v>343.00000000000011</v>
      </c>
      <c r="H27" s="119">
        <v>239</v>
      </c>
      <c r="I27" s="119">
        <v>473.00000000000017</v>
      </c>
      <c r="J27" s="119">
        <v>0</v>
      </c>
      <c r="K27" s="119">
        <v>1368.0000000000005</v>
      </c>
    </row>
    <row r="28" spans="2:11" ht="12.6" hidden="1" customHeight="1" outlineLevel="1">
      <c r="B28" s="116">
        <v>22</v>
      </c>
      <c r="C28" s="117" t="s">
        <v>535</v>
      </c>
      <c r="D28" s="121">
        <f t="shared" si="0"/>
        <v>4745.0000000000027</v>
      </c>
      <c r="E28" s="119">
        <v>165.00000000000017</v>
      </c>
      <c r="F28" s="119">
        <v>44.000000000000043</v>
      </c>
      <c r="G28" s="119">
        <v>1339.9999999999995</v>
      </c>
      <c r="H28" s="119">
        <v>657.00000000000034</v>
      </c>
      <c r="I28" s="119">
        <v>1470.0000000000034</v>
      </c>
      <c r="J28" s="119">
        <v>20.000000000000007</v>
      </c>
      <c r="K28" s="119">
        <v>1048.9999999999991</v>
      </c>
    </row>
    <row r="29" spans="2:11" ht="12.6" hidden="1" customHeight="1" outlineLevel="1">
      <c r="B29" s="116">
        <v>23</v>
      </c>
      <c r="C29" s="117" t="s">
        <v>536</v>
      </c>
      <c r="D29" s="121">
        <f t="shared" si="0"/>
        <v>6166</v>
      </c>
      <c r="E29" s="119">
        <v>198.99999999999983</v>
      </c>
      <c r="F29" s="119">
        <v>45.999999999999915</v>
      </c>
      <c r="G29" s="119">
        <v>1601.9999999999977</v>
      </c>
      <c r="H29" s="119">
        <v>805.00000000000102</v>
      </c>
      <c r="I29" s="119">
        <v>1645.0000000000014</v>
      </c>
      <c r="J29" s="119">
        <v>17.999999999999993</v>
      </c>
      <c r="K29" s="119">
        <v>1851</v>
      </c>
    </row>
    <row r="30" spans="2:11" ht="12.6" hidden="1" customHeight="1" outlineLevel="1">
      <c r="B30" s="116">
        <v>24</v>
      </c>
      <c r="C30" s="117" t="s">
        <v>537</v>
      </c>
      <c r="D30" s="121">
        <f t="shared" si="0"/>
        <v>3361.0000000000009</v>
      </c>
      <c r="E30" s="119">
        <v>88.000000000000043</v>
      </c>
      <c r="F30" s="119">
        <v>15.000000000000009</v>
      </c>
      <c r="G30" s="119">
        <v>556.99999999999989</v>
      </c>
      <c r="H30" s="119">
        <v>587.00000000000034</v>
      </c>
      <c r="I30" s="119">
        <v>1441.0000000000002</v>
      </c>
      <c r="J30" s="119">
        <v>57.000000000000007</v>
      </c>
      <c r="K30" s="119">
        <v>616.00000000000023</v>
      </c>
    </row>
    <row r="31" spans="2:11" ht="12.6" hidden="1" customHeight="1" outlineLevel="1">
      <c r="B31" s="116">
        <v>25</v>
      </c>
      <c r="C31" s="117" t="s">
        <v>538</v>
      </c>
      <c r="D31" s="121">
        <f t="shared" si="0"/>
        <v>8367</v>
      </c>
      <c r="E31" s="119">
        <v>218</v>
      </c>
      <c r="F31" s="119">
        <v>22.000000000000046</v>
      </c>
      <c r="G31" s="119">
        <v>1860.9999999999968</v>
      </c>
      <c r="H31" s="119">
        <v>942.00000000000193</v>
      </c>
      <c r="I31" s="119">
        <v>2764.000000000005</v>
      </c>
      <c r="J31" s="119">
        <v>16.000000000000057</v>
      </c>
      <c r="K31" s="119">
        <v>2543.9999999999973</v>
      </c>
    </row>
    <row r="32" spans="2:11" ht="12.6" hidden="1" customHeight="1" outlineLevel="1">
      <c r="B32" s="116">
        <v>26</v>
      </c>
      <c r="C32" s="117" t="s">
        <v>539</v>
      </c>
      <c r="D32" s="121">
        <f t="shared" si="0"/>
        <v>3383.9999999999991</v>
      </c>
      <c r="E32" s="119">
        <v>26.000000000000007</v>
      </c>
      <c r="F32" s="119">
        <v>40.999999999999986</v>
      </c>
      <c r="G32" s="119">
        <v>940.9999999999992</v>
      </c>
      <c r="H32" s="119">
        <v>365</v>
      </c>
      <c r="I32" s="119">
        <v>996.00000000000023</v>
      </c>
      <c r="J32" s="119">
        <v>39.999999999999986</v>
      </c>
      <c r="K32" s="119">
        <v>974.99999999999977</v>
      </c>
    </row>
    <row r="33" spans="2:12" ht="12.6" hidden="1" customHeight="1" outlineLevel="1">
      <c r="B33" s="116">
        <v>27</v>
      </c>
      <c r="C33" s="117" t="s">
        <v>540</v>
      </c>
      <c r="D33" s="121">
        <f t="shared" si="0"/>
        <v>7261.9999999999982</v>
      </c>
      <c r="E33" s="119">
        <v>54.999999999999986</v>
      </c>
      <c r="F33" s="119">
        <v>222.99999999999994</v>
      </c>
      <c r="G33" s="119">
        <v>891.00000000000023</v>
      </c>
      <c r="H33" s="119">
        <v>1156.9999999999982</v>
      </c>
      <c r="I33" s="119">
        <v>3309.9999999999995</v>
      </c>
      <c r="J33" s="119">
        <v>2.0000000000000004</v>
      </c>
      <c r="K33" s="119">
        <v>1624</v>
      </c>
    </row>
    <row r="34" spans="2:12" ht="12.6" hidden="1" customHeight="1" outlineLevel="1">
      <c r="B34" s="116">
        <v>28</v>
      </c>
      <c r="C34" s="117" t="s">
        <v>541</v>
      </c>
      <c r="D34" s="121">
        <f t="shared" si="0"/>
        <v>5560.0000000000018</v>
      </c>
      <c r="E34" s="119">
        <v>91.999999999999957</v>
      </c>
      <c r="F34" s="119">
        <v>17.000000000000014</v>
      </c>
      <c r="G34" s="119">
        <v>1004.9999999999998</v>
      </c>
      <c r="H34" s="119">
        <v>490</v>
      </c>
      <c r="I34" s="119">
        <v>2289.0000000000018</v>
      </c>
      <c r="J34" s="119">
        <v>7.0000000000000107</v>
      </c>
      <c r="K34" s="119">
        <v>1660</v>
      </c>
    </row>
    <row r="35" spans="2:12" ht="12.6" hidden="1" customHeight="1" outlineLevel="1">
      <c r="B35" s="116">
        <v>29</v>
      </c>
      <c r="C35" s="117" t="s">
        <v>542</v>
      </c>
      <c r="D35" s="121">
        <f t="shared" si="0"/>
        <v>12622</v>
      </c>
      <c r="E35" s="119">
        <v>505.0000000000004</v>
      </c>
      <c r="F35" s="119">
        <v>197.00000000000006</v>
      </c>
      <c r="G35" s="119">
        <v>2924.0000000000005</v>
      </c>
      <c r="H35" s="119">
        <v>2186.0000000000018</v>
      </c>
      <c r="I35" s="119">
        <v>4059.9999999999982</v>
      </c>
      <c r="J35" s="119">
        <v>60.999999999999964</v>
      </c>
      <c r="K35" s="119">
        <v>2688.9999999999991</v>
      </c>
    </row>
    <row r="36" spans="2:12" ht="12.6" hidden="1" customHeight="1" outlineLevel="1">
      <c r="B36" s="116">
        <v>30</v>
      </c>
      <c r="C36" s="117" t="s">
        <v>543</v>
      </c>
      <c r="D36" s="121">
        <f t="shared" si="0"/>
        <v>1160</v>
      </c>
      <c r="E36" s="119">
        <v>66.000000000000014</v>
      </c>
      <c r="F36" s="119">
        <v>11.000000000000011</v>
      </c>
      <c r="G36" s="119">
        <v>276</v>
      </c>
      <c r="H36" s="119">
        <v>175.00000000000003</v>
      </c>
      <c r="I36" s="119">
        <v>308.99999999999989</v>
      </c>
      <c r="J36" s="119">
        <v>0</v>
      </c>
      <c r="K36" s="119">
        <v>323.00000000000006</v>
      </c>
    </row>
    <row r="37" spans="2:12" ht="12.6" hidden="1" customHeight="1" outlineLevel="1">
      <c r="B37" s="116">
        <v>31</v>
      </c>
      <c r="C37" s="117" t="s">
        <v>544</v>
      </c>
      <c r="D37" s="121">
        <f t="shared" si="0"/>
        <v>4585.9999999999964</v>
      </c>
      <c r="E37" s="119">
        <v>141.99999999999972</v>
      </c>
      <c r="F37" s="119">
        <v>11.000000000000002</v>
      </c>
      <c r="G37" s="119">
        <v>730.00000000000057</v>
      </c>
      <c r="H37" s="119">
        <v>582</v>
      </c>
      <c r="I37" s="119">
        <v>1655.9999999999973</v>
      </c>
      <c r="J37" s="119">
        <v>143.00000000000009</v>
      </c>
      <c r="K37" s="119">
        <v>1321.9999999999995</v>
      </c>
    </row>
    <row r="38" spans="2:12" ht="12.6" hidden="1" customHeight="1" outlineLevel="1">
      <c r="B38" s="116">
        <v>32</v>
      </c>
      <c r="C38" s="117" t="s">
        <v>545</v>
      </c>
      <c r="D38" s="121">
        <f t="shared" si="0"/>
        <v>3372.9999999999991</v>
      </c>
      <c r="E38" s="119">
        <v>89.000000000000028</v>
      </c>
      <c r="F38" s="119">
        <v>115</v>
      </c>
      <c r="G38" s="119">
        <v>454</v>
      </c>
      <c r="H38" s="119">
        <v>340.00000000000011</v>
      </c>
      <c r="I38" s="119">
        <v>635.00000000000045</v>
      </c>
      <c r="J38" s="119">
        <v>9.0000000000000036</v>
      </c>
      <c r="K38" s="119">
        <v>1730.9999999999989</v>
      </c>
    </row>
    <row r="39" spans="2:12" ht="12.6" hidden="1" customHeight="1" outlineLevel="1">
      <c r="B39" s="116">
        <v>33</v>
      </c>
      <c r="C39" s="117" t="s">
        <v>546</v>
      </c>
      <c r="D39" s="121">
        <f t="shared" si="0"/>
        <v>1875.9999999999995</v>
      </c>
      <c r="E39" s="119">
        <v>25</v>
      </c>
      <c r="F39" s="119">
        <v>50.999999999999908</v>
      </c>
      <c r="G39" s="119">
        <v>538.99999999999955</v>
      </c>
      <c r="H39" s="119">
        <v>280.99999999999989</v>
      </c>
      <c r="I39" s="119">
        <v>393.00000000000028</v>
      </c>
      <c r="J39" s="119">
        <v>37.000000000000007</v>
      </c>
      <c r="K39" s="119">
        <v>550</v>
      </c>
    </row>
    <row r="40" spans="2:12" ht="12.6" customHeight="1" collapsed="1">
      <c r="B40" s="7" t="s">
        <v>2</v>
      </c>
      <c r="C40" s="8" t="s">
        <v>28</v>
      </c>
      <c r="D40" s="37">
        <f t="shared" si="0"/>
        <v>402.00000000000011</v>
      </c>
      <c r="E40" s="38">
        <v>3.9999999999999996</v>
      </c>
      <c r="F40" s="38">
        <v>3.0000000000000027</v>
      </c>
      <c r="G40" s="38">
        <v>120.99999999999997</v>
      </c>
      <c r="H40" s="38">
        <v>51.000000000000043</v>
      </c>
      <c r="I40" s="38">
        <v>51.000000000000028</v>
      </c>
      <c r="J40" s="38">
        <v>6.9999999999999973</v>
      </c>
      <c r="K40" s="38">
        <v>165.00000000000011</v>
      </c>
      <c r="L40" s="22"/>
    </row>
    <row r="41" spans="2:12" ht="12.6" customHeight="1">
      <c r="B41" s="7" t="s">
        <v>3</v>
      </c>
      <c r="C41" s="8" t="s">
        <v>27</v>
      </c>
      <c r="D41" s="37">
        <f t="shared" si="0"/>
        <v>3989</v>
      </c>
      <c r="E41" s="38">
        <v>200.00000000000003</v>
      </c>
      <c r="F41" s="38">
        <v>34.999999999999993</v>
      </c>
      <c r="G41" s="38">
        <v>1623.9999999999995</v>
      </c>
      <c r="H41" s="38">
        <v>678.00000000000125</v>
      </c>
      <c r="I41" s="38">
        <v>527.9999999999992</v>
      </c>
      <c r="J41" s="38">
        <v>67.000000000000043</v>
      </c>
      <c r="K41" s="38">
        <v>856.99999999999977</v>
      </c>
      <c r="L41" s="22"/>
    </row>
    <row r="42" spans="2:12" ht="12.6" customHeight="1">
      <c r="B42" s="7" t="s">
        <v>4</v>
      </c>
      <c r="C42" s="8" t="s">
        <v>23</v>
      </c>
      <c r="D42" s="37">
        <f t="shared" si="0"/>
        <v>11088.000000000027</v>
      </c>
      <c r="E42" s="38">
        <v>411.99999999999835</v>
      </c>
      <c r="F42" s="38">
        <v>68.000000000000043</v>
      </c>
      <c r="G42" s="38">
        <v>3523.0000000000077</v>
      </c>
      <c r="H42" s="38">
        <v>783.99999999999966</v>
      </c>
      <c r="I42" s="38">
        <v>376.00000000000352</v>
      </c>
      <c r="J42" s="38">
        <v>2.0000000000000053</v>
      </c>
      <c r="K42" s="38">
        <v>5923.0000000000173</v>
      </c>
      <c r="L42" s="22"/>
    </row>
    <row r="43" spans="2:12" ht="12.6" customHeight="1">
      <c r="B43" s="7" t="s">
        <v>5</v>
      </c>
      <c r="C43" s="9" t="s">
        <v>162</v>
      </c>
      <c r="D43" s="37">
        <f t="shared" si="0"/>
        <v>33713.000000000036</v>
      </c>
      <c r="E43" s="38">
        <v>1214.9999999999804</v>
      </c>
      <c r="F43" s="38">
        <v>175.00000000000134</v>
      </c>
      <c r="G43" s="38">
        <v>8661.9999999999891</v>
      </c>
      <c r="H43" s="38">
        <v>2233.0000000000073</v>
      </c>
      <c r="I43" s="38">
        <v>6428.9999999999791</v>
      </c>
      <c r="J43" s="38">
        <v>26.000000000000256</v>
      </c>
      <c r="K43" s="38">
        <v>14973.000000000082</v>
      </c>
      <c r="L43" s="22"/>
    </row>
    <row r="44" spans="2:12" ht="12.6" customHeight="1">
      <c r="B44" s="7" t="s">
        <v>6</v>
      </c>
      <c r="C44" s="9" t="s">
        <v>24</v>
      </c>
      <c r="D44" s="37">
        <f t="shared" si="0"/>
        <v>19256.999999999985</v>
      </c>
      <c r="E44" s="38">
        <v>196.00000000000028</v>
      </c>
      <c r="F44" s="38">
        <v>22.000000000000032</v>
      </c>
      <c r="G44" s="38">
        <v>5386.9999999999973</v>
      </c>
      <c r="H44" s="38">
        <v>1470.0000000000018</v>
      </c>
      <c r="I44" s="38">
        <v>2755.9999999999995</v>
      </c>
      <c r="J44" s="38">
        <v>5.0000000000000071</v>
      </c>
      <c r="K44" s="38">
        <v>9420.9999999999873</v>
      </c>
      <c r="L44" s="22"/>
    </row>
    <row r="45" spans="2:12" ht="12.6" customHeight="1">
      <c r="B45" s="7" t="s">
        <v>7</v>
      </c>
      <c r="C45" s="9" t="s">
        <v>31</v>
      </c>
      <c r="D45" s="37">
        <f t="shared" si="0"/>
        <v>7358.9999999999991</v>
      </c>
      <c r="E45" s="38">
        <v>43.000000000000227</v>
      </c>
      <c r="F45" s="38">
        <v>22.000000000000025</v>
      </c>
      <c r="G45" s="38">
        <v>1453.0000000000057</v>
      </c>
      <c r="H45" s="38">
        <v>351.99999999999733</v>
      </c>
      <c r="I45" s="38">
        <v>407.99999999999943</v>
      </c>
      <c r="J45" s="38">
        <v>2.0000000000000036</v>
      </c>
      <c r="K45" s="38">
        <v>5078.9999999999964</v>
      </c>
      <c r="L45" s="22"/>
    </row>
    <row r="46" spans="2:12" ht="12.6" customHeight="1">
      <c r="B46" s="7" t="s">
        <v>8</v>
      </c>
      <c r="C46" s="9" t="s">
        <v>456</v>
      </c>
      <c r="D46" s="37">
        <f t="shared" si="0"/>
        <v>2471</v>
      </c>
      <c r="E46" s="38">
        <v>175.00000000000014</v>
      </c>
      <c r="F46" s="38">
        <v>22.000000000000078</v>
      </c>
      <c r="G46" s="38">
        <v>607.99999999999852</v>
      </c>
      <c r="H46" s="38">
        <v>307</v>
      </c>
      <c r="I46" s="38">
        <v>424.00000000000017</v>
      </c>
      <c r="J46" s="38">
        <v>4.0000000000000071</v>
      </c>
      <c r="K46" s="38">
        <v>931.00000000000125</v>
      </c>
      <c r="L46" s="22"/>
    </row>
    <row r="47" spans="2:12" ht="12.6" customHeight="1">
      <c r="B47" s="7" t="s">
        <v>9</v>
      </c>
      <c r="C47" s="9" t="s">
        <v>29</v>
      </c>
      <c r="D47" s="37">
        <f t="shared" si="0"/>
        <v>2413</v>
      </c>
      <c r="E47" s="38">
        <v>19.000000000000025</v>
      </c>
      <c r="F47" s="38">
        <v>41.000000000000043</v>
      </c>
      <c r="G47" s="38">
        <v>717.00000000000057</v>
      </c>
      <c r="H47" s="38">
        <v>145.00000000000028</v>
      </c>
      <c r="I47" s="38">
        <v>494.99999999999886</v>
      </c>
      <c r="J47" s="38">
        <v>8.9999999999999982</v>
      </c>
      <c r="K47" s="38">
        <v>987.00000000000045</v>
      </c>
      <c r="L47" s="22"/>
    </row>
    <row r="48" spans="2:12" ht="12.6" customHeight="1">
      <c r="B48" s="7" t="s">
        <v>10</v>
      </c>
      <c r="C48" s="9" t="s">
        <v>30</v>
      </c>
      <c r="D48" s="37">
        <f t="shared" si="0"/>
        <v>650.99999999999989</v>
      </c>
      <c r="E48" s="38">
        <v>13.999999999999988</v>
      </c>
      <c r="F48" s="38">
        <v>0</v>
      </c>
      <c r="G48" s="38">
        <v>151.00000000000003</v>
      </c>
      <c r="H48" s="38">
        <v>27.000000000000082</v>
      </c>
      <c r="I48" s="38">
        <v>57.999999999999801</v>
      </c>
      <c r="J48" s="38">
        <v>1.0000000000000049</v>
      </c>
      <c r="K48" s="38">
        <v>400</v>
      </c>
      <c r="L48" s="22"/>
    </row>
    <row r="49" spans="2:12" ht="12.6" customHeight="1">
      <c r="B49" s="7" t="s">
        <v>11</v>
      </c>
      <c r="C49" s="9" t="s">
        <v>32</v>
      </c>
      <c r="D49" s="37">
        <f t="shared" si="0"/>
        <v>5546</v>
      </c>
      <c r="E49" s="38">
        <v>114.00000000000108</v>
      </c>
      <c r="F49" s="38">
        <v>16.999999999999993</v>
      </c>
      <c r="G49" s="38">
        <v>1059.9999999999995</v>
      </c>
      <c r="H49" s="38">
        <v>568.00000000000011</v>
      </c>
      <c r="I49" s="38">
        <v>931.99999999999977</v>
      </c>
      <c r="J49" s="38">
        <v>8.0000000000000018</v>
      </c>
      <c r="K49" s="38">
        <v>2846.9999999999995</v>
      </c>
      <c r="L49" s="22"/>
    </row>
    <row r="50" spans="2:12" ht="12.6" customHeight="1">
      <c r="B50" s="7" t="s">
        <v>12</v>
      </c>
      <c r="C50" s="9" t="s">
        <v>457</v>
      </c>
      <c r="D50" s="37">
        <f t="shared" si="0"/>
        <v>10791.000000000004</v>
      </c>
      <c r="E50" s="38">
        <v>437.00000000000068</v>
      </c>
      <c r="F50" s="38">
        <v>96.999999999999758</v>
      </c>
      <c r="G50" s="38">
        <v>3159.0000000000018</v>
      </c>
      <c r="H50" s="38">
        <v>928.99999999999773</v>
      </c>
      <c r="I50" s="38">
        <v>953.99999999999955</v>
      </c>
      <c r="J50" s="38">
        <v>16.000000000000039</v>
      </c>
      <c r="K50" s="38">
        <v>5199.0000000000045</v>
      </c>
      <c r="L50" s="22"/>
    </row>
    <row r="51" spans="2:12" ht="12.6" customHeight="1">
      <c r="B51" s="7" t="s">
        <v>13</v>
      </c>
      <c r="C51" s="9" t="s">
        <v>33</v>
      </c>
      <c r="D51" s="37">
        <f t="shared" si="0"/>
        <v>900</v>
      </c>
      <c r="E51" s="38">
        <v>5.9999999999999964</v>
      </c>
      <c r="F51" s="38">
        <v>1.9999999999999987</v>
      </c>
      <c r="G51" s="38">
        <v>317.00000000000006</v>
      </c>
      <c r="H51" s="38">
        <v>43.000000000000007</v>
      </c>
      <c r="I51" s="38">
        <v>156.99999999999997</v>
      </c>
      <c r="J51" s="38">
        <v>0</v>
      </c>
      <c r="K51" s="38">
        <v>375</v>
      </c>
      <c r="L51" s="22"/>
    </row>
    <row r="52" spans="2:12" ht="12.6" customHeight="1">
      <c r="B52" s="7" t="s">
        <v>14</v>
      </c>
      <c r="C52" s="9" t="s">
        <v>25</v>
      </c>
      <c r="D52" s="37">
        <f t="shared" si="0"/>
        <v>1769.9999999999982</v>
      </c>
      <c r="E52" s="38">
        <v>11.999999999999982</v>
      </c>
      <c r="F52" s="38">
        <v>8.0000000000000355</v>
      </c>
      <c r="G52" s="38">
        <v>598.99999999999875</v>
      </c>
      <c r="H52" s="38">
        <v>167.99999999999986</v>
      </c>
      <c r="I52" s="38">
        <v>146.99999999999986</v>
      </c>
      <c r="J52" s="38">
        <v>0</v>
      </c>
      <c r="K52" s="38">
        <v>835.99999999999955</v>
      </c>
      <c r="L52" s="22"/>
    </row>
    <row r="53" spans="2:12" ht="12.6" customHeight="1">
      <c r="B53" s="7" t="s">
        <v>15</v>
      </c>
      <c r="C53" s="9" t="s">
        <v>34</v>
      </c>
      <c r="D53" s="37">
        <f t="shared" si="0"/>
        <v>39457.000000000029</v>
      </c>
      <c r="E53" s="38">
        <v>245.99999999999915</v>
      </c>
      <c r="F53" s="38">
        <v>177.99999999999997</v>
      </c>
      <c r="G53" s="38">
        <v>7932.0000000000036</v>
      </c>
      <c r="H53" s="38">
        <v>8684.0000000000091</v>
      </c>
      <c r="I53" s="38">
        <v>6429.0000000000027</v>
      </c>
      <c r="J53" s="38">
        <v>26.999999999999964</v>
      </c>
      <c r="K53" s="38">
        <v>15961.000000000009</v>
      </c>
      <c r="L53" s="22"/>
    </row>
    <row r="54" spans="2:12" ht="12.6" customHeight="1">
      <c r="B54" s="7" t="s">
        <v>16</v>
      </c>
      <c r="C54" s="9" t="s">
        <v>35</v>
      </c>
      <c r="D54" s="37">
        <f t="shared" si="0"/>
        <v>2418.9999999999986</v>
      </c>
      <c r="E54" s="38">
        <v>56.000000000000007</v>
      </c>
      <c r="F54" s="38">
        <v>22.999999999999972</v>
      </c>
      <c r="G54" s="38">
        <v>244.00000000000006</v>
      </c>
      <c r="H54" s="38">
        <v>67.000000000000071</v>
      </c>
      <c r="I54" s="38">
        <v>1586.9999999999982</v>
      </c>
      <c r="J54" s="38">
        <v>0</v>
      </c>
      <c r="K54" s="38">
        <v>442.00000000000051</v>
      </c>
      <c r="L54" s="22"/>
    </row>
    <row r="55" spans="2:12" ht="12.6" customHeight="1">
      <c r="B55" s="7" t="s">
        <v>17</v>
      </c>
      <c r="C55" s="9" t="s">
        <v>36</v>
      </c>
      <c r="D55" s="37">
        <f t="shared" si="0"/>
        <v>2040.0000000000014</v>
      </c>
      <c r="E55" s="38">
        <v>14.000000000000014</v>
      </c>
      <c r="F55" s="38">
        <v>13.000000000000027</v>
      </c>
      <c r="G55" s="38">
        <v>619.99999999999932</v>
      </c>
      <c r="H55" s="38">
        <v>318.00000000000034</v>
      </c>
      <c r="I55" s="38">
        <v>128.99999999999994</v>
      </c>
      <c r="J55" s="38">
        <v>0</v>
      </c>
      <c r="K55" s="38">
        <v>946.00000000000171</v>
      </c>
      <c r="L55" s="22"/>
    </row>
    <row r="56" spans="2:12" ht="12.6" customHeight="1">
      <c r="B56" s="7" t="s">
        <v>18</v>
      </c>
      <c r="C56" s="9" t="s">
        <v>161</v>
      </c>
      <c r="D56" s="37">
        <f t="shared" si="0"/>
        <v>3</v>
      </c>
      <c r="E56" s="38">
        <v>0</v>
      </c>
      <c r="F56" s="38">
        <v>0</v>
      </c>
      <c r="G56" s="38">
        <v>1</v>
      </c>
      <c r="H56" s="38">
        <v>1</v>
      </c>
      <c r="I56" s="38">
        <v>0</v>
      </c>
      <c r="J56" s="38">
        <v>0</v>
      </c>
      <c r="K56" s="38">
        <v>1</v>
      </c>
      <c r="L56" s="22"/>
    </row>
    <row r="57" spans="2:12" ht="3.75" customHeight="1">
      <c r="B57" s="12"/>
      <c r="C57" s="13"/>
      <c r="D57" s="19"/>
      <c r="E57" s="19"/>
      <c r="F57" s="19"/>
      <c r="G57" s="19"/>
      <c r="H57" s="19"/>
      <c r="I57" s="19"/>
      <c r="J57" s="19"/>
      <c r="K57" s="19"/>
    </row>
    <row r="58" spans="2:12" ht="5.25" customHeight="1">
      <c r="C58" s="1"/>
    </row>
  </sheetData>
  <mergeCells count="5">
    <mergeCell ref="D8:K8"/>
    <mergeCell ref="B3:K3"/>
    <mergeCell ref="B5:K5"/>
    <mergeCell ref="B6:K6"/>
    <mergeCell ref="B8:C10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5" orientation="landscape" r:id="rId1"/>
  <drawing r:id="rId2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sheetPr>
    <tabColor rgb="FFD3D3F5"/>
    <pageSetUpPr fitToPage="1"/>
  </sheetPr>
  <dimension ref="B2:K31"/>
  <sheetViews>
    <sheetView showGridLines="0" zoomScaleNormal="100" workbookViewId="0"/>
  </sheetViews>
  <sheetFormatPr defaultColWidth="9.140625" defaultRowHeight="14.25"/>
  <cols>
    <col min="1" max="1" width="9.140625" style="15"/>
    <col min="2" max="2" width="17.28515625" style="15" customWidth="1"/>
    <col min="3" max="3" width="8.42578125" style="15" customWidth="1"/>
    <col min="4" max="4" width="9.42578125" style="15" bestFit="1" customWidth="1"/>
    <col min="5" max="5" width="9" style="15" customWidth="1"/>
    <col min="6" max="6" width="13" style="15" customWidth="1"/>
    <col min="7" max="7" width="7.85546875" style="15" customWidth="1"/>
    <col min="8" max="8" width="9.140625" style="15" customWidth="1"/>
    <col min="9" max="9" width="10.7109375" style="15" customWidth="1"/>
    <col min="10" max="10" width="10.42578125" style="15" customWidth="1"/>
    <col min="11" max="16384" width="9.140625" style="15"/>
  </cols>
  <sheetData>
    <row r="2" spans="2:11" ht="15">
      <c r="B2" s="14"/>
      <c r="C2" s="14"/>
      <c r="D2" s="14"/>
      <c r="E2" s="14"/>
      <c r="G2" s="14"/>
      <c r="J2" s="14" t="s">
        <v>252</v>
      </c>
    </row>
    <row r="3" spans="2:11" ht="36" customHeight="1">
      <c r="B3" s="145" t="s">
        <v>280</v>
      </c>
      <c r="C3" s="145"/>
      <c r="D3" s="145"/>
      <c r="E3" s="145"/>
      <c r="F3" s="145"/>
      <c r="G3" s="145"/>
      <c r="H3" s="145"/>
      <c r="I3" s="145"/>
      <c r="J3" s="145"/>
    </row>
    <row r="4" spans="2:11" ht="3.75" customHeight="1"/>
    <row r="5" spans="2:11">
      <c r="B5" s="147">
        <v>2023</v>
      </c>
      <c r="C5" s="147"/>
      <c r="D5" s="147"/>
      <c r="E5" s="147"/>
      <c r="F5" s="147"/>
      <c r="G5" s="147"/>
      <c r="H5" s="147"/>
      <c r="I5" s="147"/>
      <c r="J5" s="147"/>
    </row>
    <row r="6" spans="2:11" ht="15" customHeight="1">
      <c r="B6" s="146" t="s">
        <v>40</v>
      </c>
      <c r="C6" s="146"/>
      <c r="D6" s="146"/>
      <c r="E6" s="146"/>
      <c r="F6" s="146"/>
      <c r="G6" s="146"/>
      <c r="H6" s="146"/>
      <c r="I6" s="146"/>
      <c r="J6" s="146"/>
    </row>
    <row r="7" spans="2:11" ht="3" customHeight="1"/>
    <row r="8" spans="2:11" ht="21.75" customHeight="1">
      <c r="B8" s="157" t="s">
        <v>42</v>
      </c>
      <c r="C8" s="169" t="s">
        <v>261</v>
      </c>
      <c r="D8" s="170"/>
      <c r="E8" s="170"/>
      <c r="F8" s="170"/>
      <c r="G8" s="170"/>
      <c r="H8" s="170"/>
      <c r="I8" s="170"/>
      <c r="J8" s="170"/>
    </row>
    <row r="9" spans="2:11" ht="3.75" customHeight="1">
      <c r="B9" s="157"/>
      <c r="C9" s="94"/>
      <c r="D9" s="25"/>
      <c r="E9" s="25"/>
      <c r="F9" s="25"/>
      <c r="G9" s="25"/>
      <c r="H9" s="95"/>
      <c r="I9" s="94"/>
      <c r="J9" s="25"/>
    </row>
    <row r="10" spans="2:11" s="16" customFormat="1" ht="67.5" customHeight="1">
      <c r="B10" s="157"/>
      <c r="C10" s="99" t="s">
        <v>19</v>
      </c>
      <c r="D10" s="98" t="s">
        <v>272</v>
      </c>
      <c r="E10" s="27" t="s">
        <v>273</v>
      </c>
      <c r="F10" s="98" t="s">
        <v>274</v>
      </c>
      <c r="G10" s="98" t="s">
        <v>275</v>
      </c>
      <c r="H10" s="97" t="s">
        <v>276</v>
      </c>
      <c r="I10" s="99" t="s">
        <v>277</v>
      </c>
      <c r="J10" s="98" t="s">
        <v>271</v>
      </c>
    </row>
    <row r="11" spans="2:11" ht="3.75" customHeight="1">
      <c r="B11" s="17"/>
      <c r="C11" s="17"/>
      <c r="D11" s="17"/>
      <c r="E11" s="17"/>
      <c r="F11" s="17"/>
      <c r="G11" s="17"/>
      <c r="H11" s="17"/>
      <c r="I11" s="17"/>
      <c r="J11" s="17"/>
    </row>
    <row r="12" spans="2:11" ht="17.25" customHeight="1">
      <c r="B12" s="5" t="s">
        <v>19</v>
      </c>
      <c r="C12" s="37">
        <f>+SUM(D12:J12)</f>
        <v>257299.00000000198</v>
      </c>
      <c r="D12" s="37">
        <v>5812.9999999999127</v>
      </c>
      <c r="E12" s="37">
        <v>1695.0000000000102</v>
      </c>
      <c r="F12" s="37">
        <v>60248.999999999796</v>
      </c>
      <c r="G12" s="37">
        <v>30410.000000000586</v>
      </c>
      <c r="H12" s="37">
        <v>60035.000000001062</v>
      </c>
      <c r="I12" s="37">
        <v>980.00000000003024</v>
      </c>
      <c r="J12" s="37">
        <v>98117.000000000582</v>
      </c>
      <c r="K12" s="22"/>
    </row>
    <row r="13" spans="2:11" ht="17.25" customHeight="1">
      <c r="B13" s="11" t="s">
        <v>43</v>
      </c>
      <c r="C13" s="37">
        <v>21501.000000000022</v>
      </c>
      <c r="D13" s="38">
        <v>615.99999999999864</v>
      </c>
      <c r="E13" s="38">
        <v>499.00000000000171</v>
      </c>
      <c r="F13" s="38">
        <v>6238.9999999999845</v>
      </c>
      <c r="G13" s="38">
        <v>4021.9999999999945</v>
      </c>
      <c r="H13" s="38">
        <v>9470.0000000000164</v>
      </c>
      <c r="I13" s="38">
        <v>138.00000000000037</v>
      </c>
      <c r="J13" s="38">
        <v>7530.9999999999964</v>
      </c>
      <c r="K13" s="22"/>
    </row>
    <row r="14" spans="2:11" ht="17.25" customHeight="1">
      <c r="B14" s="11" t="s">
        <v>44</v>
      </c>
      <c r="C14" s="37">
        <v>1479.000000000002</v>
      </c>
      <c r="D14" s="38">
        <v>80.000000000000043</v>
      </c>
      <c r="E14" s="38">
        <v>3.0000000000000004</v>
      </c>
      <c r="F14" s="38">
        <v>679.00000000000114</v>
      </c>
      <c r="G14" s="38">
        <v>173</v>
      </c>
      <c r="H14" s="38">
        <v>323.99999999999983</v>
      </c>
      <c r="I14" s="38">
        <v>3.0000000000000004</v>
      </c>
      <c r="J14" s="38">
        <v>634.99999999999864</v>
      </c>
      <c r="K14" s="22"/>
    </row>
    <row r="15" spans="2:11" ht="17.25" customHeight="1">
      <c r="B15" s="11" t="s">
        <v>46</v>
      </c>
      <c r="C15" s="37">
        <v>18194.000000000015</v>
      </c>
      <c r="D15" s="38">
        <v>712.99999999999875</v>
      </c>
      <c r="E15" s="38">
        <v>146.00000000000051</v>
      </c>
      <c r="F15" s="38">
        <v>6440.9999999999745</v>
      </c>
      <c r="G15" s="38">
        <v>2241.9999999999759</v>
      </c>
      <c r="H15" s="38">
        <v>5681.0000000000464</v>
      </c>
      <c r="I15" s="38">
        <v>192.0000000000004</v>
      </c>
      <c r="J15" s="38">
        <v>9027.9999999999964</v>
      </c>
      <c r="K15" s="22"/>
    </row>
    <row r="16" spans="2:11" ht="17.25" customHeight="1">
      <c r="B16" s="11" t="s">
        <v>45</v>
      </c>
      <c r="C16" s="37">
        <v>526</v>
      </c>
      <c r="D16" s="38">
        <v>17.999999999999989</v>
      </c>
      <c r="E16" s="38">
        <v>1.0000000000000011</v>
      </c>
      <c r="F16" s="38">
        <v>194.99999999999991</v>
      </c>
      <c r="G16" s="38">
        <v>106.99999999999996</v>
      </c>
      <c r="H16" s="38">
        <v>105</v>
      </c>
      <c r="I16" s="38">
        <v>0</v>
      </c>
      <c r="J16" s="38">
        <v>308.00000000000011</v>
      </c>
      <c r="K16" s="22"/>
    </row>
    <row r="17" spans="2:11" ht="17.25" customHeight="1">
      <c r="B17" s="11" t="s">
        <v>47</v>
      </c>
      <c r="C17" s="37">
        <v>1211.0000000000009</v>
      </c>
      <c r="D17" s="38">
        <v>69.000000000000128</v>
      </c>
      <c r="E17" s="38">
        <v>4.0000000000000133</v>
      </c>
      <c r="F17" s="38">
        <v>726.99999999999909</v>
      </c>
      <c r="G17" s="38">
        <v>181.99999999999983</v>
      </c>
      <c r="H17" s="38">
        <v>107.99999999999994</v>
      </c>
      <c r="I17" s="38">
        <v>0</v>
      </c>
      <c r="J17" s="38">
        <v>432.99999999999949</v>
      </c>
      <c r="K17" s="22"/>
    </row>
    <row r="18" spans="2:11" ht="17.25" customHeight="1">
      <c r="B18" s="11" t="s">
        <v>48</v>
      </c>
      <c r="C18" s="37">
        <v>9768.0000000000091</v>
      </c>
      <c r="D18" s="38">
        <v>302.00000000000068</v>
      </c>
      <c r="E18" s="38">
        <v>76.999999999999829</v>
      </c>
      <c r="F18" s="38">
        <v>2167.0000000000018</v>
      </c>
      <c r="G18" s="38">
        <v>781.00000000000375</v>
      </c>
      <c r="H18" s="38">
        <v>2075.9999999999932</v>
      </c>
      <c r="I18" s="38">
        <v>28.999999999999993</v>
      </c>
      <c r="J18" s="38">
        <v>4269.0000000000045</v>
      </c>
      <c r="K18" s="22"/>
    </row>
    <row r="19" spans="2:11" ht="17.25" customHeight="1">
      <c r="B19" s="11" t="s">
        <v>49</v>
      </c>
      <c r="C19" s="37">
        <v>3110.0000000000005</v>
      </c>
      <c r="D19" s="38">
        <v>73.00000000000027</v>
      </c>
      <c r="E19" s="38">
        <v>19.000000000000025</v>
      </c>
      <c r="F19" s="38">
        <v>526.99999999999943</v>
      </c>
      <c r="G19" s="38">
        <v>115.99999999999996</v>
      </c>
      <c r="H19" s="38">
        <v>2156.0000000000068</v>
      </c>
      <c r="I19" s="38">
        <v>0</v>
      </c>
      <c r="J19" s="38">
        <v>796.00000000000057</v>
      </c>
      <c r="K19" s="22"/>
    </row>
    <row r="20" spans="2:11" ht="17.25" customHeight="1">
      <c r="B20" s="11" t="s">
        <v>50</v>
      </c>
      <c r="C20" s="37">
        <v>6376.9999999999982</v>
      </c>
      <c r="D20" s="38">
        <v>135.99999999999963</v>
      </c>
      <c r="E20" s="38">
        <v>16.999999999999918</v>
      </c>
      <c r="F20" s="38">
        <v>1104.9999999999977</v>
      </c>
      <c r="G20" s="38">
        <v>249.00000000000037</v>
      </c>
      <c r="H20" s="38">
        <v>408.0000000000004</v>
      </c>
      <c r="I20" s="38">
        <v>4.9999999999999929</v>
      </c>
      <c r="J20" s="38">
        <v>2125.9999999999959</v>
      </c>
      <c r="K20" s="22"/>
    </row>
    <row r="21" spans="2:11" ht="17.25" customHeight="1">
      <c r="B21" s="11" t="s">
        <v>51</v>
      </c>
      <c r="C21" s="37">
        <v>877.99999999999955</v>
      </c>
      <c r="D21" s="38">
        <v>32.000000000000057</v>
      </c>
      <c r="E21" s="38">
        <v>30.999999999999964</v>
      </c>
      <c r="F21" s="38">
        <v>544.99999999999955</v>
      </c>
      <c r="G21" s="38">
        <v>64.000000000000142</v>
      </c>
      <c r="H21" s="38">
        <v>63.000000000000036</v>
      </c>
      <c r="I21" s="38">
        <v>0</v>
      </c>
      <c r="J21" s="38">
        <v>340.00000000000057</v>
      </c>
      <c r="K21" s="22"/>
    </row>
    <row r="22" spans="2:11" ht="17.25" customHeight="1">
      <c r="B22" s="11" t="s">
        <v>52</v>
      </c>
      <c r="C22" s="37">
        <v>10639.000000000007</v>
      </c>
      <c r="D22" s="38">
        <v>317.00000000000006</v>
      </c>
      <c r="E22" s="38">
        <v>41.999999999999964</v>
      </c>
      <c r="F22" s="38">
        <v>2684.999999999995</v>
      </c>
      <c r="G22" s="38">
        <v>725.00000000000034</v>
      </c>
      <c r="H22" s="38">
        <v>3420.0000000000182</v>
      </c>
      <c r="I22" s="38">
        <v>44.000000000000171</v>
      </c>
      <c r="J22" s="38">
        <v>4860.9999999999945</v>
      </c>
      <c r="K22" s="22"/>
    </row>
    <row r="23" spans="2:11" ht="17.25" customHeight="1">
      <c r="B23" s="11" t="s">
        <v>53</v>
      </c>
      <c r="C23" s="37">
        <v>78558.999999999927</v>
      </c>
      <c r="D23" s="38">
        <v>1350.9999999999934</v>
      </c>
      <c r="E23" s="38">
        <v>336.00000000000011</v>
      </c>
      <c r="F23" s="38">
        <v>15251.000000000036</v>
      </c>
      <c r="G23" s="38">
        <v>7160.0000000000209</v>
      </c>
      <c r="H23" s="38">
        <v>14265.000000000164</v>
      </c>
      <c r="I23" s="38">
        <v>104.99999999999932</v>
      </c>
      <c r="J23" s="38">
        <v>35336.999999999956</v>
      </c>
      <c r="K23" s="22"/>
    </row>
    <row r="24" spans="2:11" ht="17.25" customHeight="1">
      <c r="B24" s="11" t="s">
        <v>54</v>
      </c>
      <c r="C24" s="37">
        <v>1378.0000000000005</v>
      </c>
      <c r="D24" s="38">
        <v>45.999999999999979</v>
      </c>
      <c r="E24" s="38">
        <v>12.000000000000007</v>
      </c>
      <c r="F24" s="38">
        <v>467.00000000000023</v>
      </c>
      <c r="G24" s="38">
        <v>146.00000000000014</v>
      </c>
      <c r="H24" s="38">
        <v>275.00000000000006</v>
      </c>
      <c r="I24" s="38">
        <v>6.0000000000000009</v>
      </c>
      <c r="J24" s="38">
        <v>619.00000000000091</v>
      </c>
      <c r="K24" s="22"/>
    </row>
    <row r="25" spans="2:11" ht="17.25" customHeight="1">
      <c r="B25" s="11" t="s">
        <v>55</v>
      </c>
      <c r="C25" s="37">
        <v>55220.999999999985</v>
      </c>
      <c r="D25" s="38">
        <v>843.00000000000216</v>
      </c>
      <c r="E25" s="38">
        <v>241.99999999999878</v>
      </c>
      <c r="F25" s="38">
        <v>10878.999999999975</v>
      </c>
      <c r="G25" s="38">
        <v>9573.0000000000236</v>
      </c>
      <c r="H25" s="38">
        <v>11694.000000000149</v>
      </c>
      <c r="I25" s="38">
        <v>380.99999999999847</v>
      </c>
      <c r="J25" s="38">
        <v>16670.999999999942</v>
      </c>
      <c r="K25" s="22"/>
    </row>
    <row r="26" spans="2:11" ht="17.25" customHeight="1">
      <c r="B26" s="11" t="s">
        <v>56</v>
      </c>
      <c r="C26" s="37">
        <v>11573</v>
      </c>
      <c r="D26" s="38">
        <v>119.99999999999946</v>
      </c>
      <c r="E26" s="38">
        <v>80.999999999999702</v>
      </c>
      <c r="F26" s="38">
        <v>2391.0000000000059</v>
      </c>
      <c r="G26" s="38">
        <v>1002.0000000000005</v>
      </c>
      <c r="H26" s="38">
        <v>2443.9999999999955</v>
      </c>
      <c r="I26" s="38">
        <v>31.00000000000006</v>
      </c>
      <c r="J26" s="38">
        <v>2897.9999999999973</v>
      </c>
      <c r="K26" s="22"/>
    </row>
    <row r="27" spans="2:11" ht="17.25" customHeight="1">
      <c r="B27" s="11" t="s">
        <v>57</v>
      </c>
      <c r="C27" s="37">
        <v>13996</v>
      </c>
      <c r="D27" s="38">
        <v>526.00000000000057</v>
      </c>
      <c r="E27" s="38">
        <v>78.000000000000142</v>
      </c>
      <c r="F27" s="38">
        <v>5650.9999999999909</v>
      </c>
      <c r="G27" s="38">
        <v>2507.9999999999991</v>
      </c>
      <c r="H27" s="38">
        <v>4657.9999999999955</v>
      </c>
      <c r="I27" s="38">
        <v>16.999999999999986</v>
      </c>
      <c r="J27" s="38">
        <v>4628.0000000000136</v>
      </c>
      <c r="K27" s="22"/>
    </row>
    <row r="28" spans="2:11" ht="17.25" customHeight="1">
      <c r="B28" s="11" t="s">
        <v>58</v>
      </c>
      <c r="C28" s="37">
        <v>7817.0000000000027</v>
      </c>
      <c r="D28" s="38">
        <v>344.00000000000023</v>
      </c>
      <c r="E28" s="38">
        <v>44</v>
      </c>
      <c r="F28" s="38">
        <v>1706.9999999999984</v>
      </c>
      <c r="G28" s="38">
        <v>811.99999999999682</v>
      </c>
      <c r="H28" s="38">
        <v>1402.9999999999959</v>
      </c>
      <c r="I28" s="38">
        <v>11.999999999999998</v>
      </c>
      <c r="J28" s="38">
        <v>4569.99999999999</v>
      </c>
      <c r="K28" s="22"/>
    </row>
    <row r="29" spans="2:11" ht="17.25" customHeight="1">
      <c r="B29" s="11" t="s">
        <v>59</v>
      </c>
      <c r="C29" s="37">
        <v>3492.9999999999973</v>
      </c>
      <c r="D29" s="38">
        <v>43.000000000000021</v>
      </c>
      <c r="E29" s="38">
        <v>10.999999999999982</v>
      </c>
      <c r="F29" s="38">
        <v>410</v>
      </c>
      <c r="G29" s="38">
        <v>92.000000000000128</v>
      </c>
      <c r="H29" s="38">
        <v>200.00000000000028</v>
      </c>
      <c r="I29" s="38">
        <v>10.999999999999991</v>
      </c>
      <c r="J29" s="38">
        <v>517</v>
      </c>
      <c r="K29" s="22"/>
    </row>
    <row r="30" spans="2:11" ht="17.25" customHeight="1">
      <c r="B30" s="11" t="s">
        <v>60</v>
      </c>
      <c r="C30" s="37">
        <v>4899</v>
      </c>
      <c r="D30" s="38">
        <v>183.99999999999963</v>
      </c>
      <c r="E30" s="38">
        <v>52.00000000000005</v>
      </c>
      <c r="F30" s="38">
        <v>2182.9999999999973</v>
      </c>
      <c r="G30" s="38">
        <v>456.00000000000125</v>
      </c>
      <c r="H30" s="38">
        <v>1285.0000000000048</v>
      </c>
      <c r="I30" s="38">
        <v>6.0000000000000053</v>
      </c>
      <c r="J30" s="38">
        <v>2549.9999999999982</v>
      </c>
      <c r="K30" s="22"/>
    </row>
    <row r="31" spans="2:11" ht="3.75" customHeight="1">
      <c r="B31" s="12"/>
      <c r="C31" s="17"/>
      <c r="D31" s="17"/>
      <c r="E31" s="17"/>
      <c r="F31" s="17"/>
      <c r="G31" s="17"/>
      <c r="H31" s="17"/>
      <c r="I31" s="17"/>
      <c r="J31" s="17"/>
    </row>
  </sheetData>
  <mergeCells count="5">
    <mergeCell ref="C8:J8"/>
    <mergeCell ref="B3:J3"/>
    <mergeCell ref="B5:J5"/>
    <mergeCell ref="B6:J6"/>
    <mergeCell ref="B8:B10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5" orientation="landscape" r:id="rId1"/>
  <drawing r:id="rId2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sheetPr>
    <tabColor rgb="FFD3D3F5"/>
    <pageSetUpPr fitToPage="1"/>
  </sheetPr>
  <dimension ref="B2:Q61"/>
  <sheetViews>
    <sheetView showGridLines="0" zoomScaleNormal="100" workbookViewId="0"/>
  </sheetViews>
  <sheetFormatPr defaultColWidth="9.140625" defaultRowHeight="14.25" outlineLevelRow="1"/>
  <cols>
    <col min="1" max="1" width="8" style="15" customWidth="1"/>
    <col min="2" max="2" width="3.5703125" style="15" customWidth="1"/>
    <col min="3" max="3" width="53.140625" style="15" customWidth="1"/>
    <col min="4" max="4" width="10.140625" style="15" bestFit="1" customWidth="1"/>
    <col min="5" max="5" width="9.42578125" style="15" customWidth="1"/>
    <col min="6" max="6" width="9" style="15" customWidth="1"/>
    <col min="7" max="7" width="9.42578125" style="15" customWidth="1"/>
    <col min="8" max="9" width="9.28515625" style="15" customWidth="1"/>
    <col min="10" max="10" width="9" style="15" customWidth="1"/>
    <col min="11" max="14" width="10" style="15" customWidth="1"/>
    <col min="15" max="17" width="10.5703125" style="15" customWidth="1"/>
    <col min="18" max="16384" width="9.140625" style="15"/>
  </cols>
  <sheetData>
    <row r="2" spans="2:17" ht="15">
      <c r="C2" s="14"/>
      <c r="D2" s="14"/>
      <c r="E2" s="14"/>
      <c r="F2" s="14"/>
      <c r="P2" s="14" t="s">
        <v>255</v>
      </c>
    </row>
    <row r="3" spans="2:17" ht="28.5" customHeight="1">
      <c r="B3" s="145" t="s">
        <v>282</v>
      </c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</row>
    <row r="4" spans="2:17" ht="3.75" customHeight="1"/>
    <row r="5" spans="2:17" ht="13.5" customHeight="1">
      <c r="B5" s="147">
        <v>2023</v>
      </c>
      <c r="C5" s="147"/>
      <c r="D5" s="147"/>
      <c r="E5" s="147"/>
      <c r="F5" s="147"/>
      <c r="G5" s="147"/>
      <c r="H5" s="147"/>
      <c r="I5" s="147"/>
      <c r="J5" s="147"/>
      <c r="K5" s="147"/>
      <c r="L5" s="147"/>
      <c r="M5" s="147"/>
      <c r="N5" s="147"/>
      <c r="O5" s="147"/>
      <c r="P5" s="147"/>
    </row>
    <row r="6" spans="2:17" ht="15" customHeight="1">
      <c r="B6" s="146" t="s">
        <v>40</v>
      </c>
      <c r="C6" s="146"/>
      <c r="D6" s="146"/>
      <c r="E6" s="146"/>
      <c r="F6" s="146"/>
      <c r="G6" s="146"/>
      <c r="H6" s="146"/>
      <c r="I6" s="146"/>
      <c r="J6" s="146"/>
      <c r="K6" s="146"/>
      <c r="L6" s="146"/>
      <c r="M6" s="146"/>
      <c r="N6" s="146"/>
      <c r="O6" s="146"/>
      <c r="P6" s="146"/>
    </row>
    <row r="7" spans="2:17" ht="3" customHeight="1"/>
    <row r="8" spans="2:17" ht="21.75" customHeight="1">
      <c r="B8" s="157" t="s">
        <v>38</v>
      </c>
      <c r="C8" s="157"/>
      <c r="D8" s="169" t="s">
        <v>283</v>
      </c>
      <c r="E8" s="170"/>
      <c r="F8" s="170"/>
      <c r="G8" s="170"/>
      <c r="H8" s="170"/>
      <c r="I8" s="170"/>
      <c r="J8" s="170"/>
      <c r="K8" s="170"/>
      <c r="L8" s="170"/>
      <c r="M8" s="170"/>
      <c r="N8" s="170"/>
      <c r="O8" s="170"/>
      <c r="P8" s="170"/>
    </row>
    <row r="9" spans="2:17" ht="3.75" customHeight="1">
      <c r="B9" s="157"/>
      <c r="C9" s="157"/>
      <c r="D9" s="94"/>
      <c r="E9" s="25"/>
      <c r="F9" s="25"/>
      <c r="G9" s="25"/>
      <c r="H9" s="25"/>
      <c r="I9" s="95"/>
      <c r="J9" s="94"/>
      <c r="K9" s="25"/>
      <c r="L9" s="25"/>
      <c r="M9" s="25"/>
      <c r="N9" s="25"/>
      <c r="O9" s="94"/>
      <c r="P9" s="25"/>
    </row>
    <row r="10" spans="2:17" s="16" customFormat="1" ht="112.5" customHeight="1">
      <c r="B10" s="157"/>
      <c r="C10" s="157"/>
      <c r="D10" s="99" t="s">
        <v>19</v>
      </c>
      <c r="E10" s="98" t="s">
        <v>284</v>
      </c>
      <c r="F10" s="27" t="s">
        <v>285</v>
      </c>
      <c r="G10" s="98" t="s">
        <v>286</v>
      </c>
      <c r="H10" s="98" t="s">
        <v>287</v>
      </c>
      <c r="I10" s="97" t="s">
        <v>288</v>
      </c>
      <c r="J10" s="99" t="s">
        <v>289</v>
      </c>
      <c r="K10" s="98" t="s">
        <v>290</v>
      </c>
      <c r="L10" s="99" t="s">
        <v>291</v>
      </c>
      <c r="M10" s="99" t="s">
        <v>486</v>
      </c>
      <c r="N10" s="99" t="s">
        <v>487</v>
      </c>
      <c r="O10" s="99" t="s">
        <v>488</v>
      </c>
      <c r="P10" s="99" t="s">
        <v>292</v>
      </c>
    </row>
    <row r="11" spans="2:17" ht="3.75" customHeight="1"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</row>
    <row r="12" spans="2:17" ht="16.5" customHeight="1">
      <c r="C12" s="5" t="s">
        <v>19</v>
      </c>
      <c r="D12" s="37">
        <f>+SUM(E12:P12)</f>
        <v>7115218.999999959</v>
      </c>
      <c r="E12" s="37">
        <v>428331.99999999953</v>
      </c>
      <c r="F12" s="37">
        <v>512641.00000000192</v>
      </c>
      <c r="G12" s="37">
        <v>199017.99999999968</v>
      </c>
      <c r="H12" s="37">
        <v>33144.999999999949</v>
      </c>
      <c r="I12" s="37">
        <v>1371.0000000000005</v>
      </c>
      <c r="J12" s="37">
        <v>527784.9999999936</v>
      </c>
      <c r="K12" s="37">
        <v>200630.00000000003</v>
      </c>
      <c r="L12" s="37">
        <v>1035426.0000000104</v>
      </c>
      <c r="M12" s="37">
        <v>3453.0000000000018</v>
      </c>
      <c r="N12" s="37">
        <v>4161</v>
      </c>
      <c r="O12" s="37">
        <v>572.00000000000011</v>
      </c>
      <c r="P12" s="37">
        <v>4168684.9999999544</v>
      </c>
      <c r="Q12" s="22"/>
    </row>
    <row r="13" spans="2:17" ht="16.5" customHeight="1">
      <c r="B13" s="7" t="s">
        <v>20</v>
      </c>
      <c r="C13" s="8" t="s">
        <v>26</v>
      </c>
      <c r="D13" s="37">
        <f t="shared" ref="D13:D56" si="0">+SUM(E13:P13)</f>
        <v>105482.99999999985</v>
      </c>
      <c r="E13" s="38">
        <v>3947.0000000000009</v>
      </c>
      <c r="F13" s="38">
        <v>9810.9999999999964</v>
      </c>
      <c r="G13" s="38">
        <v>3957.0000000000009</v>
      </c>
      <c r="H13" s="38">
        <v>72</v>
      </c>
      <c r="I13" s="38">
        <v>0</v>
      </c>
      <c r="J13" s="38">
        <v>6007.0000000000082</v>
      </c>
      <c r="K13" s="38">
        <v>619.00000000000023</v>
      </c>
      <c r="L13" s="38">
        <v>13003.999999999987</v>
      </c>
      <c r="M13" s="38">
        <v>122</v>
      </c>
      <c r="N13" s="38">
        <v>3</v>
      </c>
      <c r="O13" s="38">
        <v>2</v>
      </c>
      <c r="P13" s="38">
        <v>67938.999999999869</v>
      </c>
      <c r="Q13" s="22"/>
    </row>
    <row r="14" spans="2:17" ht="16.5" customHeight="1">
      <c r="B14" s="7" t="s">
        <v>0</v>
      </c>
      <c r="C14" s="8" t="s">
        <v>21</v>
      </c>
      <c r="D14" s="37">
        <f t="shared" si="0"/>
        <v>46167.999999999985</v>
      </c>
      <c r="E14" s="38">
        <v>2876.9999999999995</v>
      </c>
      <c r="F14" s="38">
        <v>3422</v>
      </c>
      <c r="G14" s="38">
        <v>2724.0000000000027</v>
      </c>
      <c r="H14" s="38">
        <v>1248</v>
      </c>
      <c r="I14" s="38">
        <v>5</v>
      </c>
      <c r="J14" s="38">
        <v>3377.9999999999995</v>
      </c>
      <c r="K14" s="38">
        <v>7721</v>
      </c>
      <c r="L14" s="38">
        <v>3637.9999999999973</v>
      </c>
      <c r="M14" s="38">
        <v>21</v>
      </c>
      <c r="N14" s="38">
        <v>126</v>
      </c>
      <c r="O14" s="38">
        <v>33</v>
      </c>
      <c r="P14" s="38">
        <v>20974.999999999989</v>
      </c>
      <c r="Q14" s="22"/>
    </row>
    <row r="15" spans="2:17" ht="16.5" customHeight="1">
      <c r="B15" s="7" t="s">
        <v>1</v>
      </c>
      <c r="C15" s="8" t="s">
        <v>22</v>
      </c>
      <c r="D15" s="37">
        <f t="shared" si="0"/>
        <v>1566888</v>
      </c>
      <c r="E15" s="38">
        <f>+SUM(E16:E39)</f>
        <v>98517</v>
      </c>
      <c r="F15" s="38">
        <f t="shared" ref="F15:P15" si="1">+SUM(F16:F39)</f>
        <v>108254.00000000001</v>
      </c>
      <c r="G15" s="38">
        <f t="shared" si="1"/>
        <v>73438.999999999971</v>
      </c>
      <c r="H15" s="38">
        <f t="shared" si="1"/>
        <v>6458</v>
      </c>
      <c r="I15" s="38">
        <f t="shared" si="1"/>
        <v>323</v>
      </c>
      <c r="J15" s="38">
        <f t="shared" si="1"/>
        <v>215738</v>
      </c>
      <c r="K15" s="38">
        <f t="shared" si="1"/>
        <v>17655</v>
      </c>
      <c r="L15" s="38">
        <f t="shared" si="1"/>
        <v>269192.00000000006</v>
      </c>
      <c r="M15" s="38">
        <f t="shared" si="1"/>
        <v>785</v>
      </c>
      <c r="N15" s="38">
        <f t="shared" si="1"/>
        <v>1941</v>
      </c>
      <c r="O15" s="38">
        <f t="shared" si="1"/>
        <v>172</v>
      </c>
      <c r="P15" s="38">
        <f t="shared" si="1"/>
        <v>774414.00000000012</v>
      </c>
      <c r="Q15" s="22"/>
    </row>
    <row r="16" spans="2:17" hidden="1" outlineLevel="1">
      <c r="B16" s="116">
        <v>10</v>
      </c>
      <c r="C16" s="117" t="s">
        <v>523</v>
      </c>
      <c r="D16" s="121">
        <f t="shared" si="0"/>
        <v>161944.00000000003</v>
      </c>
      <c r="E16" s="119">
        <v>9590.9999999999982</v>
      </c>
      <c r="F16" s="119">
        <v>15792.000000000002</v>
      </c>
      <c r="G16" s="119">
        <v>5150</v>
      </c>
      <c r="H16" s="119">
        <v>290</v>
      </c>
      <c r="I16" s="119">
        <v>7</v>
      </c>
      <c r="J16" s="119">
        <v>19866.999999999964</v>
      </c>
      <c r="K16" s="119">
        <v>501</v>
      </c>
      <c r="L16" s="119">
        <v>25431.000000000044</v>
      </c>
      <c r="M16" s="119">
        <v>5</v>
      </c>
      <c r="N16" s="119">
        <v>118</v>
      </c>
      <c r="O16" s="119">
        <v>62</v>
      </c>
      <c r="P16" s="119">
        <v>85130.000000000029</v>
      </c>
    </row>
    <row r="17" spans="2:16" hidden="1" outlineLevel="1">
      <c r="B17" s="116">
        <v>11</v>
      </c>
      <c r="C17" s="117" t="s">
        <v>524</v>
      </c>
      <c r="D17" s="121">
        <f t="shared" si="0"/>
        <v>49967.000000000044</v>
      </c>
      <c r="E17" s="119">
        <v>2798.0000000000014</v>
      </c>
      <c r="F17" s="119">
        <v>2845.9999999999991</v>
      </c>
      <c r="G17" s="119">
        <v>1554.0000000000007</v>
      </c>
      <c r="H17" s="119">
        <v>117</v>
      </c>
      <c r="I17" s="119">
        <v>4</v>
      </c>
      <c r="J17" s="119">
        <v>3764.0000000000014</v>
      </c>
      <c r="K17" s="119">
        <v>480.99999999999994</v>
      </c>
      <c r="L17" s="119">
        <v>7035.0000000000055</v>
      </c>
      <c r="M17" s="119">
        <v>0</v>
      </c>
      <c r="N17" s="119">
        <v>0</v>
      </c>
      <c r="O17" s="119">
        <v>0</v>
      </c>
      <c r="P17" s="119">
        <v>31368.000000000033</v>
      </c>
    </row>
    <row r="18" spans="2:16" hidden="1" outlineLevel="1">
      <c r="B18" s="116">
        <v>12</v>
      </c>
      <c r="C18" s="117" t="s">
        <v>525</v>
      </c>
      <c r="D18" s="121">
        <f t="shared" si="0"/>
        <v>9535</v>
      </c>
      <c r="E18" s="119">
        <v>1764</v>
      </c>
      <c r="F18" s="119">
        <v>1773</v>
      </c>
      <c r="G18" s="119">
        <v>1759</v>
      </c>
      <c r="H18" s="119">
        <v>0</v>
      </c>
      <c r="I18" s="119">
        <v>0</v>
      </c>
      <c r="J18" s="119">
        <v>1759</v>
      </c>
      <c r="K18" s="119">
        <v>0</v>
      </c>
      <c r="L18" s="119">
        <v>0</v>
      </c>
      <c r="M18" s="119">
        <v>0</v>
      </c>
      <c r="N18" s="119">
        <v>3</v>
      </c>
      <c r="O18" s="119">
        <v>6</v>
      </c>
      <c r="P18" s="119">
        <v>2471</v>
      </c>
    </row>
    <row r="19" spans="2:16" hidden="1" outlineLevel="1">
      <c r="B19" s="116">
        <v>13</v>
      </c>
      <c r="C19" s="117" t="s">
        <v>526</v>
      </c>
      <c r="D19" s="121">
        <f t="shared" si="0"/>
        <v>72127.000000000015</v>
      </c>
      <c r="E19" s="119">
        <v>3425.9999999999995</v>
      </c>
      <c r="F19" s="119">
        <v>2329.0000000000014</v>
      </c>
      <c r="G19" s="119">
        <v>3914.9999999999968</v>
      </c>
      <c r="H19" s="119">
        <v>61.000000000000007</v>
      </c>
      <c r="I19" s="119">
        <v>1</v>
      </c>
      <c r="J19" s="119">
        <v>15263.000000000009</v>
      </c>
      <c r="K19" s="119">
        <v>89.000000000000014</v>
      </c>
      <c r="L19" s="119">
        <v>18350.000000000022</v>
      </c>
      <c r="M19" s="119">
        <v>0</v>
      </c>
      <c r="N19" s="119">
        <v>3</v>
      </c>
      <c r="O19" s="119">
        <v>0</v>
      </c>
      <c r="P19" s="119">
        <v>28689.999999999982</v>
      </c>
    </row>
    <row r="20" spans="2:16" hidden="1" outlineLevel="1">
      <c r="B20" s="116">
        <v>14</v>
      </c>
      <c r="C20" s="117" t="s">
        <v>527</v>
      </c>
      <c r="D20" s="121">
        <f t="shared" si="0"/>
        <v>91689.999999999942</v>
      </c>
      <c r="E20" s="119">
        <v>878.99999999999989</v>
      </c>
      <c r="F20" s="119">
        <v>2971.0000000000018</v>
      </c>
      <c r="G20" s="119">
        <v>3896.0000000000032</v>
      </c>
      <c r="H20" s="119">
        <v>117.00000000000001</v>
      </c>
      <c r="I20" s="119">
        <v>8</v>
      </c>
      <c r="J20" s="119">
        <v>15488.000000000015</v>
      </c>
      <c r="K20" s="119">
        <v>628</v>
      </c>
      <c r="L20" s="119">
        <v>23720.999999999982</v>
      </c>
      <c r="M20" s="119">
        <v>3</v>
      </c>
      <c r="N20" s="119">
        <v>1</v>
      </c>
      <c r="O20" s="119">
        <v>0</v>
      </c>
      <c r="P20" s="119">
        <v>43977.999999999942</v>
      </c>
    </row>
    <row r="21" spans="2:16" hidden="1" outlineLevel="1">
      <c r="B21" s="116">
        <v>15</v>
      </c>
      <c r="C21" s="117" t="s">
        <v>528</v>
      </c>
      <c r="D21" s="121">
        <f t="shared" si="0"/>
        <v>60448.000000000036</v>
      </c>
      <c r="E21" s="119">
        <v>3197.9999999999995</v>
      </c>
      <c r="F21" s="119">
        <v>2894.0000000000009</v>
      </c>
      <c r="G21" s="119">
        <v>3044.0000000000005</v>
      </c>
      <c r="H21" s="119">
        <v>33</v>
      </c>
      <c r="I21" s="119">
        <v>87</v>
      </c>
      <c r="J21" s="119">
        <v>11167.000000000009</v>
      </c>
      <c r="K21" s="119">
        <v>160</v>
      </c>
      <c r="L21" s="119">
        <v>11975.000000000016</v>
      </c>
      <c r="M21" s="119">
        <v>0</v>
      </c>
      <c r="N21" s="119">
        <v>33</v>
      </c>
      <c r="O21" s="119">
        <v>0</v>
      </c>
      <c r="P21" s="119">
        <v>27857.000000000015</v>
      </c>
    </row>
    <row r="22" spans="2:16" hidden="1" outlineLevel="1">
      <c r="B22" s="116">
        <v>16</v>
      </c>
      <c r="C22" s="117" t="s">
        <v>529</v>
      </c>
      <c r="D22" s="121">
        <f t="shared" si="0"/>
        <v>59629.000000000007</v>
      </c>
      <c r="E22" s="119">
        <v>4821.9999999999991</v>
      </c>
      <c r="F22" s="119">
        <v>4197.0000000000027</v>
      </c>
      <c r="G22" s="119">
        <v>4036.9999999999932</v>
      </c>
      <c r="H22" s="119">
        <v>48</v>
      </c>
      <c r="I22" s="119">
        <v>0</v>
      </c>
      <c r="J22" s="119">
        <v>9917.9999999999982</v>
      </c>
      <c r="K22" s="119">
        <v>333.99999999999989</v>
      </c>
      <c r="L22" s="119">
        <v>10364.000000000007</v>
      </c>
      <c r="M22" s="119">
        <v>12</v>
      </c>
      <c r="N22" s="119">
        <v>18</v>
      </c>
      <c r="O22" s="119">
        <v>60</v>
      </c>
      <c r="P22" s="119">
        <v>25819.000000000007</v>
      </c>
    </row>
    <row r="23" spans="2:16" hidden="1" outlineLevel="1">
      <c r="B23" s="116">
        <v>17</v>
      </c>
      <c r="C23" s="117" t="s">
        <v>530</v>
      </c>
      <c r="D23" s="121">
        <f t="shared" si="0"/>
        <v>33493</v>
      </c>
      <c r="E23" s="119">
        <v>3118</v>
      </c>
      <c r="F23" s="119">
        <v>3710.0000000000009</v>
      </c>
      <c r="G23" s="119">
        <v>1931.0000000000002</v>
      </c>
      <c r="H23" s="119">
        <v>132</v>
      </c>
      <c r="I23" s="119">
        <v>1</v>
      </c>
      <c r="J23" s="119">
        <v>6088.9999999999982</v>
      </c>
      <c r="K23" s="119">
        <v>196</v>
      </c>
      <c r="L23" s="119">
        <v>4887</v>
      </c>
      <c r="M23" s="119">
        <v>0</v>
      </c>
      <c r="N23" s="119">
        <v>148</v>
      </c>
      <c r="O23" s="119">
        <v>0</v>
      </c>
      <c r="P23" s="119">
        <v>13280.999999999998</v>
      </c>
    </row>
    <row r="24" spans="2:16" hidden="1" outlineLevel="1">
      <c r="B24" s="116">
        <v>18</v>
      </c>
      <c r="C24" s="117" t="s">
        <v>531</v>
      </c>
      <c r="D24" s="121">
        <f t="shared" si="0"/>
        <v>24717.999999999993</v>
      </c>
      <c r="E24" s="119">
        <v>1360.9999999999991</v>
      </c>
      <c r="F24" s="119">
        <v>1969.0000000000014</v>
      </c>
      <c r="G24" s="119">
        <v>711.00000000000011</v>
      </c>
      <c r="H24" s="119">
        <v>74</v>
      </c>
      <c r="I24" s="119">
        <v>0</v>
      </c>
      <c r="J24" s="119">
        <v>2478.0000000000009</v>
      </c>
      <c r="K24" s="119">
        <v>171</v>
      </c>
      <c r="L24" s="119">
        <v>4035.9999999999982</v>
      </c>
      <c r="M24" s="119">
        <v>0</v>
      </c>
      <c r="N24" s="119">
        <v>0</v>
      </c>
      <c r="O24" s="119">
        <v>0</v>
      </c>
      <c r="P24" s="119">
        <v>13917.999999999993</v>
      </c>
    </row>
    <row r="25" spans="2:16" hidden="1" outlineLevel="1">
      <c r="B25" s="116">
        <v>19</v>
      </c>
      <c r="C25" s="117" t="s">
        <v>532</v>
      </c>
      <c r="D25" s="121">
        <f t="shared" si="0"/>
        <v>20226</v>
      </c>
      <c r="E25" s="119">
        <v>959</v>
      </c>
      <c r="F25" s="119">
        <v>1299.0000000000002</v>
      </c>
      <c r="G25" s="119">
        <v>596</v>
      </c>
      <c r="H25" s="119">
        <v>16</v>
      </c>
      <c r="I25" s="119">
        <v>0</v>
      </c>
      <c r="J25" s="119">
        <v>884</v>
      </c>
      <c r="K25" s="119">
        <v>441</v>
      </c>
      <c r="L25" s="119">
        <v>1340.0000000000002</v>
      </c>
      <c r="M25" s="119">
        <v>6</v>
      </c>
      <c r="N25" s="119">
        <v>31</v>
      </c>
      <c r="O25" s="119">
        <v>8</v>
      </c>
      <c r="P25" s="119">
        <v>14646</v>
      </c>
    </row>
    <row r="26" spans="2:16" hidden="1" outlineLevel="1">
      <c r="B26" s="116">
        <v>20</v>
      </c>
      <c r="C26" s="117" t="s">
        <v>533</v>
      </c>
      <c r="D26" s="121">
        <f t="shared" si="0"/>
        <v>70829.999999999971</v>
      </c>
      <c r="E26" s="119">
        <v>4722.0000000000009</v>
      </c>
      <c r="F26" s="119">
        <v>5201.9999999999982</v>
      </c>
      <c r="G26" s="119">
        <v>2405.0000000000005</v>
      </c>
      <c r="H26" s="119">
        <v>300.99999999999994</v>
      </c>
      <c r="I26" s="119">
        <v>21</v>
      </c>
      <c r="J26" s="119">
        <v>5073.0000000000036</v>
      </c>
      <c r="K26" s="119">
        <v>6517.0000000000018</v>
      </c>
      <c r="L26" s="119">
        <v>6310.9999999999982</v>
      </c>
      <c r="M26" s="119">
        <v>9</v>
      </c>
      <c r="N26" s="119">
        <v>101</v>
      </c>
      <c r="O26" s="119">
        <v>0</v>
      </c>
      <c r="P26" s="119">
        <v>40167.999999999971</v>
      </c>
    </row>
    <row r="27" spans="2:16" hidden="1" outlineLevel="1">
      <c r="B27" s="116">
        <v>21</v>
      </c>
      <c r="C27" s="117" t="s">
        <v>534</v>
      </c>
      <c r="D27" s="121">
        <f t="shared" si="0"/>
        <v>51518</v>
      </c>
      <c r="E27" s="119">
        <v>6430</v>
      </c>
      <c r="F27" s="119">
        <v>6261.9999999999982</v>
      </c>
      <c r="G27" s="119">
        <v>613</v>
      </c>
      <c r="H27" s="119">
        <v>434</v>
      </c>
      <c r="I27" s="119">
        <v>0</v>
      </c>
      <c r="J27" s="119">
        <v>2305</v>
      </c>
      <c r="K27" s="119">
        <v>2069</v>
      </c>
      <c r="L27" s="119">
        <v>5543.0000000000009</v>
      </c>
      <c r="M27" s="119">
        <v>0</v>
      </c>
      <c r="N27" s="119">
        <v>207</v>
      </c>
      <c r="O27" s="119">
        <v>0</v>
      </c>
      <c r="P27" s="119">
        <v>27655</v>
      </c>
    </row>
    <row r="28" spans="2:16" hidden="1" outlineLevel="1">
      <c r="B28" s="116">
        <v>22</v>
      </c>
      <c r="C28" s="117" t="s">
        <v>535</v>
      </c>
      <c r="D28" s="121">
        <f t="shared" si="0"/>
        <v>79968</v>
      </c>
      <c r="E28" s="119">
        <v>4107.0000000000009</v>
      </c>
      <c r="F28" s="119">
        <v>4040.0000000000014</v>
      </c>
      <c r="G28" s="119">
        <v>5523.0000000000009</v>
      </c>
      <c r="H28" s="119">
        <v>201</v>
      </c>
      <c r="I28" s="119">
        <v>0</v>
      </c>
      <c r="J28" s="119">
        <v>13301.000000000009</v>
      </c>
      <c r="K28" s="119">
        <v>507.99999999999994</v>
      </c>
      <c r="L28" s="119">
        <v>13818.000000000007</v>
      </c>
      <c r="M28" s="119">
        <v>466</v>
      </c>
      <c r="N28" s="119">
        <v>174</v>
      </c>
      <c r="O28" s="119">
        <v>10</v>
      </c>
      <c r="P28" s="119">
        <v>37819.999999999978</v>
      </c>
    </row>
    <row r="29" spans="2:16" hidden="1" outlineLevel="1">
      <c r="B29" s="116">
        <v>23</v>
      </c>
      <c r="C29" s="117" t="s">
        <v>536</v>
      </c>
      <c r="D29" s="121">
        <f t="shared" si="0"/>
        <v>90840.999999999942</v>
      </c>
      <c r="E29" s="119">
        <v>4967.0000000000018</v>
      </c>
      <c r="F29" s="119">
        <v>6228.00000000001</v>
      </c>
      <c r="G29" s="119">
        <v>7816.9999999999854</v>
      </c>
      <c r="H29" s="119">
        <v>2633.0000000000005</v>
      </c>
      <c r="I29" s="119">
        <v>1</v>
      </c>
      <c r="J29" s="119">
        <v>14483.999999999996</v>
      </c>
      <c r="K29" s="119">
        <v>103.99999999999999</v>
      </c>
      <c r="L29" s="119">
        <v>14999.999999999989</v>
      </c>
      <c r="M29" s="119">
        <v>101</v>
      </c>
      <c r="N29" s="119">
        <v>37</v>
      </c>
      <c r="O29" s="119">
        <v>17</v>
      </c>
      <c r="P29" s="119">
        <v>39451.999999999956</v>
      </c>
    </row>
    <row r="30" spans="2:16" hidden="1" outlineLevel="1">
      <c r="B30" s="116">
        <v>24</v>
      </c>
      <c r="C30" s="117" t="s">
        <v>537</v>
      </c>
      <c r="D30" s="121">
        <f t="shared" si="0"/>
        <v>23156.999999999996</v>
      </c>
      <c r="E30" s="119">
        <v>2424.0000000000005</v>
      </c>
      <c r="F30" s="119">
        <v>1615</v>
      </c>
      <c r="G30" s="119">
        <v>1603.0000000000002</v>
      </c>
      <c r="H30" s="119">
        <v>272</v>
      </c>
      <c r="I30" s="119">
        <v>0</v>
      </c>
      <c r="J30" s="119">
        <v>4415</v>
      </c>
      <c r="K30" s="119">
        <v>145</v>
      </c>
      <c r="L30" s="119">
        <v>3569.9999999999986</v>
      </c>
      <c r="M30" s="119">
        <v>0</v>
      </c>
      <c r="N30" s="119">
        <v>65</v>
      </c>
      <c r="O30" s="119">
        <v>0</v>
      </c>
      <c r="P30" s="119">
        <v>9047.9999999999982</v>
      </c>
    </row>
    <row r="31" spans="2:16" hidden="1" outlineLevel="1">
      <c r="B31" s="116">
        <v>25</v>
      </c>
      <c r="C31" s="117" t="s">
        <v>538</v>
      </c>
      <c r="D31" s="121">
        <f t="shared" si="0"/>
        <v>182071.00000000012</v>
      </c>
      <c r="E31" s="119">
        <v>8431.0000000000018</v>
      </c>
      <c r="F31" s="119">
        <v>11570.000000000002</v>
      </c>
      <c r="G31" s="119">
        <v>9457.0000000000018</v>
      </c>
      <c r="H31" s="119">
        <v>520.99999999999989</v>
      </c>
      <c r="I31" s="119">
        <v>144</v>
      </c>
      <c r="J31" s="119">
        <v>28868.999999999978</v>
      </c>
      <c r="K31" s="119">
        <v>1907.9999999999991</v>
      </c>
      <c r="L31" s="119">
        <v>34105.999999999978</v>
      </c>
      <c r="M31" s="119">
        <v>145</v>
      </c>
      <c r="N31" s="119">
        <v>57</v>
      </c>
      <c r="O31" s="119">
        <v>8</v>
      </c>
      <c r="P31" s="119">
        <v>86855.000000000146</v>
      </c>
    </row>
    <row r="32" spans="2:16" hidden="1" outlineLevel="1">
      <c r="B32" s="116">
        <v>26</v>
      </c>
      <c r="C32" s="117" t="s">
        <v>539</v>
      </c>
      <c r="D32" s="121">
        <f t="shared" si="0"/>
        <v>40948</v>
      </c>
      <c r="E32" s="119">
        <v>3481.0000000000005</v>
      </c>
      <c r="F32" s="119">
        <v>2270.0000000000005</v>
      </c>
      <c r="G32" s="119">
        <v>954.00000000000011</v>
      </c>
      <c r="H32" s="119">
        <v>155</v>
      </c>
      <c r="I32" s="119">
        <v>0</v>
      </c>
      <c r="J32" s="119">
        <v>3177</v>
      </c>
      <c r="K32" s="119">
        <v>8</v>
      </c>
      <c r="L32" s="119">
        <v>13057.000000000007</v>
      </c>
      <c r="M32" s="119">
        <v>0</v>
      </c>
      <c r="N32" s="119">
        <v>24</v>
      </c>
      <c r="O32" s="119">
        <v>0</v>
      </c>
      <c r="P32" s="119">
        <v>17821.999999999996</v>
      </c>
    </row>
    <row r="33" spans="2:17" hidden="1" outlineLevel="1">
      <c r="B33" s="116">
        <v>27</v>
      </c>
      <c r="C33" s="117" t="s">
        <v>540</v>
      </c>
      <c r="D33" s="121">
        <f t="shared" si="0"/>
        <v>67036</v>
      </c>
      <c r="E33" s="119">
        <v>4043.0000000000005</v>
      </c>
      <c r="F33" s="119">
        <v>5253.0000000000009</v>
      </c>
      <c r="G33" s="119">
        <v>1625.0000000000005</v>
      </c>
      <c r="H33" s="119">
        <v>117</v>
      </c>
      <c r="I33" s="119">
        <v>5</v>
      </c>
      <c r="J33" s="119">
        <v>6608.0000000000027</v>
      </c>
      <c r="K33" s="119">
        <v>156.00000000000003</v>
      </c>
      <c r="L33" s="119">
        <v>11005.000000000005</v>
      </c>
      <c r="M33" s="119">
        <v>0</v>
      </c>
      <c r="N33" s="119">
        <v>700</v>
      </c>
      <c r="O33" s="119">
        <v>0</v>
      </c>
      <c r="P33" s="119">
        <v>37523.999999999993</v>
      </c>
    </row>
    <row r="34" spans="2:17" hidden="1" outlineLevel="1">
      <c r="B34" s="116">
        <v>28</v>
      </c>
      <c r="C34" s="117" t="s">
        <v>541</v>
      </c>
      <c r="D34" s="121">
        <f t="shared" si="0"/>
        <v>59980.999999999985</v>
      </c>
      <c r="E34" s="119">
        <v>4194</v>
      </c>
      <c r="F34" s="119">
        <v>3733.0000000000014</v>
      </c>
      <c r="G34" s="119">
        <v>3761.9999999999986</v>
      </c>
      <c r="H34" s="119">
        <v>132</v>
      </c>
      <c r="I34" s="119">
        <v>0</v>
      </c>
      <c r="J34" s="119">
        <v>8486</v>
      </c>
      <c r="K34" s="119">
        <v>685</v>
      </c>
      <c r="L34" s="119">
        <v>9126.9999999999945</v>
      </c>
      <c r="M34" s="119">
        <v>14</v>
      </c>
      <c r="N34" s="119">
        <v>85</v>
      </c>
      <c r="O34" s="119">
        <v>0</v>
      </c>
      <c r="P34" s="119">
        <v>29762.999999999989</v>
      </c>
    </row>
    <row r="35" spans="2:17" hidden="1" outlineLevel="1">
      <c r="B35" s="116">
        <v>29</v>
      </c>
      <c r="C35" s="117" t="s">
        <v>542</v>
      </c>
      <c r="D35" s="121">
        <f t="shared" si="0"/>
        <v>114146.99999999999</v>
      </c>
      <c r="E35" s="119">
        <v>13985.999999999998</v>
      </c>
      <c r="F35" s="119">
        <v>9886.9999999999964</v>
      </c>
      <c r="G35" s="119">
        <v>2692.0000000000005</v>
      </c>
      <c r="H35" s="119">
        <v>539.99999999999989</v>
      </c>
      <c r="I35" s="119">
        <v>32</v>
      </c>
      <c r="J35" s="119">
        <v>18562.999999999993</v>
      </c>
      <c r="K35" s="119">
        <v>620</v>
      </c>
      <c r="L35" s="119">
        <v>19363.999999999989</v>
      </c>
      <c r="M35" s="119">
        <v>0</v>
      </c>
      <c r="N35" s="119">
        <v>5</v>
      </c>
      <c r="O35" s="119">
        <v>0</v>
      </c>
      <c r="P35" s="119">
        <v>48458.000000000015</v>
      </c>
    </row>
    <row r="36" spans="2:17" hidden="1" outlineLevel="1">
      <c r="B36" s="116">
        <v>30</v>
      </c>
      <c r="C36" s="117" t="s">
        <v>543</v>
      </c>
      <c r="D36" s="121">
        <f t="shared" si="0"/>
        <v>33119.000000000007</v>
      </c>
      <c r="E36" s="119">
        <v>1455.0000000000002</v>
      </c>
      <c r="F36" s="119">
        <v>1567.0000000000002</v>
      </c>
      <c r="G36" s="119">
        <v>1440.9999999999995</v>
      </c>
      <c r="H36" s="119">
        <v>14</v>
      </c>
      <c r="I36" s="119">
        <v>0</v>
      </c>
      <c r="J36" s="119">
        <v>4815.9999999999991</v>
      </c>
      <c r="K36" s="119">
        <v>3</v>
      </c>
      <c r="L36" s="119">
        <v>5174.9999999999982</v>
      </c>
      <c r="M36" s="119">
        <v>0</v>
      </c>
      <c r="N36" s="119">
        <v>0</v>
      </c>
      <c r="O36" s="119">
        <v>0</v>
      </c>
      <c r="P36" s="119">
        <v>18648.000000000007</v>
      </c>
    </row>
    <row r="37" spans="2:17" hidden="1" outlineLevel="1">
      <c r="B37" s="116">
        <v>31</v>
      </c>
      <c r="C37" s="117" t="s">
        <v>544</v>
      </c>
      <c r="D37" s="121">
        <f t="shared" si="0"/>
        <v>53323</v>
      </c>
      <c r="E37" s="119">
        <v>1508.9999999999995</v>
      </c>
      <c r="F37" s="119">
        <v>2738.0000000000005</v>
      </c>
      <c r="G37" s="119">
        <v>3651.9999999999991</v>
      </c>
      <c r="H37" s="119">
        <v>108</v>
      </c>
      <c r="I37" s="119">
        <v>12</v>
      </c>
      <c r="J37" s="119">
        <v>8936.0000000000073</v>
      </c>
      <c r="K37" s="119">
        <v>56</v>
      </c>
      <c r="L37" s="119">
        <v>8416.0000000000018</v>
      </c>
      <c r="M37" s="119">
        <v>8</v>
      </c>
      <c r="N37" s="119">
        <v>2</v>
      </c>
      <c r="O37" s="119">
        <v>0</v>
      </c>
      <c r="P37" s="119">
        <v>27885.999999999989</v>
      </c>
    </row>
    <row r="38" spans="2:17" hidden="1" outlineLevel="1">
      <c r="B38" s="116">
        <v>32</v>
      </c>
      <c r="C38" s="117" t="s">
        <v>545</v>
      </c>
      <c r="D38" s="121">
        <f t="shared" si="0"/>
        <v>39162</v>
      </c>
      <c r="E38" s="119">
        <v>2489.0000000000005</v>
      </c>
      <c r="F38" s="119">
        <v>3013</v>
      </c>
      <c r="G38" s="119">
        <v>2420.0000000000009</v>
      </c>
      <c r="H38" s="119">
        <v>19</v>
      </c>
      <c r="I38" s="119">
        <v>0</v>
      </c>
      <c r="J38" s="119">
        <v>4860.9999999999991</v>
      </c>
      <c r="K38" s="119">
        <v>1168</v>
      </c>
      <c r="L38" s="119">
        <v>6249.0000000000018</v>
      </c>
      <c r="M38" s="119">
        <v>0</v>
      </c>
      <c r="N38" s="119">
        <v>71</v>
      </c>
      <c r="O38" s="119">
        <v>0</v>
      </c>
      <c r="P38" s="119">
        <v>18871.999999999996</v>
      </c>
    </row>
    <row r="39" spans="2:17" hidden="1" outlineLevel="1">
      <c r="B39" s="116">
        <v>33</v>
      </c>
      <c r="C39" s="117" t="s">
        <v>546</v>
      </c>
      <c r="D39" s="121">
        <f t="shared" si="0"/>
        <v>77009.999999999985</v>
      </c>
      <c r="E39" s="119">
        <v>4362.9999999999991</v>
      </c>
      <c r="F39" s="119">
        <v>5096</v>
      </c>
      <c r="G39" s="119">
        <v>2881.9999999999991</v>
      </c>
      <c r="H39" s="119">
        <v>123.00000000000001</v>
      </c>
      <c r="I39" s="119">
        <v>0</v>
      </c>
      <c r="J39" s="119">
        <v>5166.9999999999991</v>
      </c>
      <c r="K39" s="119">
        <v>707</v>
      </c>
      <c r="L39" s="119">
        <v>11311.999999999989</v>
      </c>
      <c r="M39" s="119">
        <v>16</v>
      </c>
      <c r="N39" s="119">
        <v>58</v>
      </c>
      <c r="O39" s="119">
        <v>1</v>
      </c>
      <c r="P39" s="119">
        <v>47284.999999999993</v>
      </c>
    </row>
    <row r="40" spans="2:17" ht="16.5" customHeight="1" collapsed="1">
      <c r="B40" s="7" t="s">
        <v>2</v>
      </c>
      <c r="C40" s="8" t="s">
        <v>28</v>
      </c>
      <c r="D40" s="37">
        <f t="shared" si="0"/>
        <v>85802.000000000029</v>
      </c>
      <c r="E40" s="38">
        <v>5795.9999999999973</v>
      </c>
      <c r="F40" s="38">
        <v>5972.0000000000018</v>
      </c>
      <c r="G40" s="38">
        <v>4874.9999999999991</v>
      </c>
      <c r="H40" s="38">
        <v>547</v>
      </c>
      <c r="I40" s="38">
        <v>0</v>
      </c>
      <c r="J40" s="38">
        <v>6119.9999999999973</v>
      </c>
      <c r="K40" s="38">
        <v>1</v>
      </c>
      <c r="L40" s="38">
        <v>8113.0000000000018</v>
      </c>
      <c r="M40" s="38">
        <v>828</v>
      </c>
      <c r="N40" s="38">
        <v>2</v>
      </c>
      <c r="O40" s="38">
        <v>0</v>
      </c>
      <c r="P40" s="38">
        <v>53548.000000000029</v>
      </c>
      <c r="Q40" s="22"/>
    </row>
    <row r="41" spans="2:17" ht="16.5" customHeight="1">
      <c r="B41" s="7" t="s">
        <v>3</v>
      </c>
      <c r="C41" s="8" t="s">
        <v>27</v>
      </c>
      <c r="D41" s="37">
        <f t="shared" si="0"/>
        <v>130980.99999999997</v>
      </c>
      <c r="E41" s="38">
        <v>9072.0000000000018</v>
      </c>
      <c r="F41" s="38">
        <v>9585.9999999999982</v>
      </c>
      <c r="G41" s="38">
        <v>5064.9999999999927</v>
      </c>
      <c r="H41" s="38">
        <v>216</v>
      </c>
      <c r="I41" s="38">
        <v>5</v>
      </c>
      <c r="J41" s="38">
        <v>11462.999999999996</v>
      </c>
      <c r="K41" s="38">
        <v>930.00000000000057</v>
      </c>
      <c r="L41" s="38">
        <v>15393.000000000004</v>
      </c>
      <c r="M41" s="38">
        <v>59</v>
      </c>
      <c r="N41" s="38">
        <v>94</v>
      </c>
      <c r="O41" s="38">
        <v>0</v>
      </c>
      <c r="P41" s="38">
        <v>79097.999999999985</v>
      </c>
      <c r="Q41" s="22"/>
    </row>
    <row r="42" spans="2:17" ht="16.5" customHeight="1">
      <c r="B42" s="7" t="s">
        <v>4</v>
      </c>
      <c r="C42" s="8" t="s">
        <v>23</v>
      </c>
      <c r="D42" s="37">
        <f t="shared" si="0"/>
        <v>572107.9999999986</v>
      </c>
      <c r="E42" s="38">
        <v>15270.999999999964</v>
      </c>
      <c r="F42" s="38">
        <v>38315.999999999854</v>
      </c>
      <c r="G42" s="38">
        <v>20597.999999999982</v>
      </c>
      <c r="H42" s="38">
        <v>1872.0000000000005</v>
      </c>
      <c r="I42" s="38">
        <v>90</v>
      </c>
      <c r="J42" s="38">
        <v>54789.000000000022</v>
      </c>
      <c r="K42" s="38">
        <v>5390</v>
      </c>
      <c r="L42" s="38">
        <v>101320.00000000031</v>
      </c>
      <c r="M42" s="38">
        <v>277.99999999999989</v>
      </c>
      <c r="N42" s="38">
        <v>117.99999999999999</v>
      </c>
      <c r="O42" s="38">
        <v>22</v>
      </c>
      <c r="P42" s="38">
        <v>334043.99999999843</v>
      </c>
      <c r="Q42" s="22"/>
    </row>
    <row r="43" spans="2:17" ht="16.5" customHeight="1">
      <c r="B43" s="7" t="s">
        <v>5</v>
      </c>
      <c r="C43" s="9" t="s">
        <v>162</v>
      </c>
      <c r="D43" s="37">
        <f t="shared" si="0"/>
        <v>1000482.9999999969</v>
      </c>
      <c r="E43" s="38">
        <v>50011.999999999978</v>
      </c>
      <c r="F43" s="38">
        <v>73747.999999999854</v>
      </c>
      <c r="G43" s="38">
        <v>26668.000000000058</v>
      </c>
      <c r="H43" s="38">
        <v>911</v>
      </c>
      <c r="I43" s="38">
        <v>7.9999999999999991</v>
      </c>
      <c r="J43" s="38">
        <v>56555.999999999985</v>
      </c>
      <c r="K43" s="38">
        <v>74635.000000000029</v>
      </c>
      <c r="L43" s="38">
        <v>148009.00000000114</v>
      </c>
      <c r="M43" s="38">
        <v>102.00000000000001</v>
      </c>
      <c r="N43" s="38">
        <v>261.99999999999994</v>
      </c>
      <c r="O43" s="38">
        <v>64</v>
      </c>
      <c r="P43" s="38">
        <v>569507.99999999581</v>
      </c>
      <c r="Q43" s="22"/>
    </row>
    <row r="44" spans="2:17" ht="16.5" customHeight="1">
      <c r="B44" s="7" t="s">
        <v>6</v>
      </c>
      <c r="C44" s="9" t="s">
        <v>24</v>
      </c>
      <c r="D44" s="37">
        <f t="shared" si="0"/>
        <v>592682.00000000012</v>
      </c>
      <c r="E44" s="38">
        <v>59425.999999999913</v>
      </c>
      <c r="F44" s="38">
        <v>37358.999999999971</v>
      </c>
      <c r="G44" s="38">
        <v>10926.999999999996</v>
      </c>
      <c r="H44" s="38">
        <v>3444.9999999999995</v>
      </c>
      <c r="I44" s="38">
        <v>11</v>
      </c>
      <c r="J44" s="38">
        <v>36921.000000000007</v>
      </c>
      <c r="K44" s="38">
        <v>5492</v>
      </c>
      <c r="L44" s="38">
        <v>62712.999999999993</v>
      </c>
      <c r="M44" s="38">
        <v>7</v>
      </c>
      <c r="N44" s="38">
        <v>64</v>
      </c>
      <c r="O44" s="38">
        <v>1</v>
      </c>
      <c r="P44" s="38">
        <v>376316.00000000023</v>
      </c>
      <c r="Q44" s="22"/>
    </row>
    <row r="45" spans="2:17" ht="16.5" customHeight="1">
      <c r="B45" s="7" t="s">
        <v>7</v>
      </c>
      <c r="C45" s="9" t="s">
        <v>31</v>
      </c>
      <c r="D45" s="37">
        <f t="shared" si="0"/>
        <v>349574.99999999884</v>
      </c>
      <c r="E45" s="38">
        <v>10912.999999999998</v>
      </c>
      <c r="F45" s="38">
        <v>28860.000000000025</v>
      </c>
      <c r="G45" s="38">
        <v>6968.9999999999927</v>
      </c>
      <c r="H45" s="38">
        <v>625</v>
      </c>
      <c r="I45" s="38">
        <v>21</v>
      </c>
      <c r="J45" s="38">
        <v>17480.000000000022</v>
      </c>
      <c r="K45" s="38">
        <v>3047.0000000000014</v>
      </c>
      <c r="L45" s="38">
        <v>45431.000000000124</v>
      </c>
      <c r="M45" s="38">
        <v>92</v>
      </c>
      <c r="N45" s="38">
        <v>62</v>
      </c>
      <c r="O45" s="38">
        <v>23</v>
      </c>
      <c r="P45" s="38">
        <v>236051.99999999869</v>
      </c>
      <c r="Q45" s="22"/>
    </row>
    <row r="46" spans="2:17" ht="16.5" customHeight="1">
      <c r="B46" s="7" t="s">
        <v>8</v>
      </c>
      <c r="C46" s="9" t="s">
        <v>456</v>
      </c>
      <c r="D46" s="37">
        <f t="shared" si="0"/>
        <v>364869.99999999994</v>
      </c>
      <c r="E46" s="38">
        <v>29230.999999999978</v>
      </c>
      <c r="F46" s="38">
        <v>34307.000000000029</v>
      </c>
      <c r="G46" s="38">
        <v>2135.0000000000014</v>
      </c>
      <c r="H46" s="38">
        <v>304.99999999999994</v>
      </c>
      <c r="I46" s="38">
        <v>1</v>
      </c>
      <c r="J46" s="38">
        <v>16558.000000000007</v>
      </c>
      <c r="K46" s="38">
        <v>5517.0000000000009</v>
      </c>
      <c r="L46" s="38">
        <v>62135.00000000008</v>
      </c>
      <c r="M46" s="38">
        <v>137</v>
      </c>
      <c r="N46" s="38">
        <v>5</v>
      </c>
      <c r="O46" s="38">
        <v>5</v>
      </c>
      <c r="P46" s="38">
        <v>214533.99999999983</v>
      </c>
      <c r="Q46" s="22"/>
    </row>
    <row r="47" spans="2:17" ht="16.5" customHeight="1">
      <c r="B47" s="7" t="s">
        <v>9</v>
      </c>
      <c r="C47" s="9" t="s">
        <v>29</v>
      </c>
      <c r="D47" s="37">
        <f t="shared" si="0"/>
        <v>415540.99999999977</v>
      </c>
      <c r="E47" s="38">
        <v>26327.000000000007</v>
      </c>
      <c r="F47" s="38">
        <v>25947.999999999949</v>
      </c>
      <c r="G47" s="38">
        <v>1464</v>
      </c>
      <c r="H47" s="38">
        <v>3009.0000000000009</v>
      </c>
      <c r="I47" s="38">
        <v>215.00000000000003</v>
      </c>
      <c r="J47" s="38">
        <v>13919.000000000002</v>
      </c>
      <c r="K47" s="38">
        <v>3055.9999999999977</v>
      </c>
      <c r="L47" s="38">
        <v>31800.999999999938</v>
      </c>
      <c r="M47" s="38">
        <v>12</v>
      </c>
      <c r="N47" s="38">
        <v>16</v>
      </c>
      <c r="O47" s="38">
        <v>52.000000000000007</v>
      </c>
      <c r="P47" s="38">
        <v>309721.99999999988</v>
      </c>
      <c r="Q47" s="22"/>
    </row>
    <row r="48" spans="2:17" ht="16.5" customHeight="1">
      <c r="B48" s="7" t="s">
        <v>10</v>
      </c>
      <c r="C48" s="9" t="s">
        <v>30</v>
      </c>
      <c r="D48" s="37">
        <f t="shared" si="0"/>
        <v>48443.000000000044</v>
      </c>
      <c r="E48" s="38">
        <v>1988.9999999999998</v>
      </c>
      <c r="F48" s="38">
        <v>3363.9999999999977</v>
      </c>
      <c r="G48" s="38">
        <v>1216.0000000000018</v>
      </c>
      <c r="H48" s="38">
        <v>76</v>
      </c>
      <c r="I48" s="38">
        <v>9</v>
      </c>
      <c r="J48" s="38">
        <v>2381.0000000000032</v>
      </c>
      <c r="K48" s="38">
        <v>1172</v>
      </c>
      <c r="L48" s="38">
        <v>6822.9999999999973</v>
      </c>
      <c r="M48" s="38">
        <v>3</v>
      </c>
      <c r="N48" s="38">
        <v>8</v>
      </c>
      <c r="O48" s="38">
        <v>2</v>
      </c>
      <c r="P48" s="38">
        <v>31400.000000000044</v>
      </c>
      <c r="Q48" s="22"/>
    </row>
    <row r="49" spans="2:17" ht="16.5" customHeight="1">
      <c r="B49" s="7" t="s">
        <v>11</v>
      </c>
      <c r="C49" s="9" t="s">
        <v>32</v>
      </c>
      <c r="D49" s="37">
        <f t="shared" si="0"/>
        <v>383415.99999999971</v>
      </c>
      <c r="E49" s="38">
        <v>24901.999999999971</v>
      </c>
      <c r="F49" s="38">
        <v>30670.999999999927</v>
      </c>
      <c r="G49" s="38">
        <v>8792.9999999999836</v>
      </c>
      <c r="H49" s="38">
        <v>856.00000000000045</v>
      </c>
      <c r="I49" s="38">
        <v>7</v>
      </c>
      <c r="J49" s="38">
        <v>16874.000000000011</v>
      </c>
      <c r="K49" s="38">
        <v>3637.9999999999995</v>
      </c>
      <c r="L49" s="38">
        <v>56454.999999999905</v>
      </c>
      <c r="M49" s="38">
        <v>12</v>
      </c>
      <c r="N49" s="38">
        <v>50</v>
      </c>
      <c r="O49" s="38">
        <v>25</v>
      </c>
      <c r="P49" s="38">
        <v>241132.99999999991</v>
      </c>
      <c r="Q49" s="22"/>
    </row>
    <row r="50" spans="2:17" ht="16.5" customHeight="1">
      <c r="B50" s="7" t="s">
        <v>12</v>
      </c>
      <c r="C50" s="9" t="s">
        <v>457</v>
      </c>
      <c r="D50" s="37">
        <f t="shared" si="0"/>
        <v>358321.00000000017</v>
      </c>
      <c r="E50" s="38">
        <v>13499.000000000007</v>
      </c>
      <c r="F50" s="38">
        <v>21387.999999999989</v>
      </c>
      <c r="G50" s="38">
        <v>5461</v>
      </c>
      <c r="H50" s="38">
        <v>516.99999999999989</v>
      </c>
      <c r="I50" s="38">
        <v>4</v>
      </c>
      <c r="J50" s="38">
        <v>30309.000000000047</v>
      </c>
      <c r="K50" s="38">
        <v>2951</v>
      </c>
      <c r="L50" s="38">
        <v>86098.000000000029</v>
      </c>
      <c r="M50" s="38">
        <v>112</v>
      </c>
      <c r="N50" s="38">
        <v>58.000000000000007</v>
      </c>
      <c r="O50" s="38">
        <v>3</v>
      </c>
      <c r="P50" s="38">
        <v>197921.00000000012</v>
      </c>
      <c r="Q50" s="22"/>
    </row>
    <row r="51" spans="2:17" ht="16.5" customHeight="1">
      <c r="B51" s="7" t="s">
        <v>13</v>
      </c>
      <c r="C51" s="9" t="s">
        <v>33</v>
      </c>
      <c r="D51" s="37">
        <f t="shared" si="0"/>
        <v>47752.999999999985</v>
      </c>
      <c r="E51" s="38">
        <v>2416.9999999999995</v>
      </c>
      <c r="F51" s="38">
        <v>3658</v>
      </c>
      <c r="G51" s="38">
        <v>1412.9999999999998</v>
      </c>
      <c r="H51" s="38">
        <v>40</v>
      </c>
      <c r="I51" s="38">
        <v>2</v>
      </c>
      <c r="J51" s="38">
        <v>2760.9999999999995</v>
      </c>
      <c r="K51" s="38">
        <v>134</v>
      </c>
      <c r="L51" s="38">
        <v>6380</v>
      </c>
      <c r="M51" s="38">
        <v>0</v>
      </c>
      <c r="N51" s="38">
        <v>0</v>
      </c>
      <c r="O51" s="38">
        <v>0</v>
      </c>
      <c r="P51" s="38">
        <v>30947.999999999982</v>
      </c>
      <c r="Q51" s="22"/>
    </row>
    <row r="52" spans="2:17" ht="16.5" customHeight="1">
      <c r="B52" s="7" t="s">
        <v>14</v>
      </c>
      <c r="C52" s="9" t="s">
        <v>25</v>
      </c>
      <c r="D52" s="37">
        <f t="shared" si="0"/>
        <v>105918.99999999987</v>
      </c>
      <c r="E52" s="38">
        <v>6079.0000000000018</v>
      </c>
      <c r="F52" s="38">
        <v>9889.0000000000073</v>
      </c>
      <c r="G52" s="38">
        <v>3067.9999999999991</v>
      </c>
      <c r="H52" s="38">
        <v>204</v>
      </c>
      <c r="I52" s="38">
        <v>0</v>
      </c>
      <c r="J52" s="38">
        <v>5541.9999999999973</v>
      </c>
      <c r="K52" s="38">
        <v>844</v>
      </c>
      <c r="L52" s="38">
        <v>15812.000000000025</v>
      </c>
      <c r="M52" s="38">
        <v>7</v>
      </c>
      <c r="N52" s="38">
        <v>17</v>
      </c>
      <c r="O52" s="38">
        <v>0</v>
      </c>
      <c r="P52" s="38">
        <v>64456.99999999984</v>
      </c>
      <c r="Q52" s="22"/>
    </row>
    <row r="53" spans="2:17" ht="16.5" customHeight="1">
      <c r="B53" s="7" t="s">
        <v>15</v>
      </c>
      <c r="C53" s="9" t="s">
        <v>34</v>
      </c>
      <c r="D53" s="37">
        <f t="shared" si="0"/>
        <v>779617.00000000093</v>
      </c>
      <c r="E53" s="38">
        <v>60316.999999999884</v>
      </c>
      <c r="F53" s="38">
        <v>54379.000000000007</v>
      </c>
      <c r="G53" s="38">
        <v>15476</v>
      </c>
      <c r="H53" s="38">
        <v>12461.999999999996</v>
      </c>
      <c r="I53" s="38">
        <v>655.00000000000023</v>
      </c>
      <c r="J53" s="38">
        <v>23077.999999999996</v>
      </c>
      <c r="K53" s="38">
        <v>64386.000000000007</v>
      </c>
      <c r="L53" s="38">
        <v>79097.000000000189</v>
      </c>
      <c r="M53" s="38">
        <v>851.99999999999977</v>
      </c>
      <c r="N53" s="38">
        <v>1309.9999999999998</v>
      </c>
      <c r="O53" s="38">
        <v>162.99999999999997</v>
      </c>
      <c r="P53" s="38">
        <v>467442.00000000093</v>
      </c>
      <c r="Q53" s="22"/>
    </row>
    <row r="54" spans="2:17" ht="16.5" customHeight="1">
      <c r="B54" s="7" t="s">
        <v>16</v>
      </c>
      <c r="C54" s="9" t="s">
        <v>35</v>
      </c>
      <c r="D54" s="37">
        <f t="shared" si="0"/>
        <v>63282.999999999956</v>
      </c>
      <c r="E54" s="38">
        <v>3451.0000000000009</v>
      </c>
      <c r="F54" s="38">
        <v>5773</v>
      </c>
      <c r="G54" s="38">
        <v>1618</v>
      </c>
      <c r="H54" s="38">
        <v>48.000000000000007</v>
      </c>
      <c r="I54" s="38">
        <v>15</v>
      </c>
      <c r="J54" s="38">
        <v>2988.9999999999991</v>
      </c>
      <c r="K54" s="38">
        <v>1863.0000000000005</v>
      </c>
      <c r="L54" s="38">
        <v>8504.0000000000036</v>
      </c>
      <c r="M54" s="38">
        <v>18</v>
      </c>
      <c r="N54" s="38">
        <v>9</v>
      </c>
      <c r="O54" s="38">
        <v>4</v>
      </c>
      <c r="P54" s="38">
        <v>38990.999999999956</v>
      </c>
      <c r="Q54" s="22"/>
    </row>
    <row r="55" spans="2:17" ht="16.5" customHeight="1">
      <c r="B55" s="7" t="s">
        <v>17</v>
      </c>
      <c r="C55" s="9" t="s">
        <v>36</v>
      </c>
      <c r="D55" s="37">
        <f t="shared" si="0"/>
        <v>97602.000000000189</v>
      </c>
      <c r="E55" s="38">
        <v>4285.9999999999982</v>
      </c>
      <c r="F55" s="38">
        <v>7931</v>
      </c>
      <c r="G55" s="38">
        <v>3152.0000000000009</v>
      </c>
      <c r="H55" s="38">
        <v>234</v>
      </c>
      <c r="I55" s="38">
        <v>0</v>
      </c>
      <c r="J55" s="38">
        <v>4921.0000000000036</v>
      </c>
      <c r="K55" s="38">
        <v>1579.0000000000011</v>
      </c>
      <c r="L55" s="38">
        <v>15450.000000000024</v>
      </c>
      <c r="M55" s="38">
        <v>6</v>
      </c>
      <c r="N55" s="38">
        <v>16</v>
      </c>
      <c r="O55" s="38">
        <v>1</v>
      </c>
      <c r="P55" s="38">
        <v>60026.00000000016</v>
      </c>
      <c r="Q55" s="22"/>
    </row>
    <row r="56" spans="2:17" ht="16.5" customHeight="1">
      <c r="B56" s="7" t="s">
        <v>18</v>
      </c>
      <c r="C56" s="9" t="s">
        <v>161</v>
      </c>
      <c r="D56" s="37">
        <f t="shared" si="0"/>
        <v>284</v>
      </c>
      <c r="E56" s="38">
        <v>3</v>
      </c>
      <c r="F56" s="38">
        <v>5</v>
      </c>
      <c r="G56" s="38">
        <v>0</v>
      </c>
      <c r="H56" s="38">
        <v>0</v>
      </c>
      <c r="I56" s="38">
        <v>0</v>
      </c>
      <c r="J56" s="38">
        <v>1</v>
      </c>
      <c r="K56" s="38">
        <v>0</v>
      </c>
      <c r="L56" s="38">
        <v>58</v>
      </c>
      <c r="M56" s="38">
        <v>0</v>
      </c>
      <c r="N56" s="38">
        <v>0</v>
      </c>
      <c r="O56" s="38">
        <v>0</v>
      </c>
      <c r="P56" s="38">
        <v>217</v>
      </c>
      <c r="Q56" s="22"/>
    </row>
    <row r="57" spans="2:17" ht="3.75" customHeight="1">
      <c r="B57" s="12"/>
      <c r="C57" s="13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</row>
    <row r="58" spans="2:17" ht="5.25" customHeight="1">
      <c r="C58" s="1"/>
    </row>
    <row r="61" spans="2:17">
      <c r="D61" s="22"/>
    </row>
  </sheetData>
  <mergeCells count="5">
    <mergeCell ref="B3:P3"/>
    <mergeCell ref="B5:P5"/>
    <mergeCell ref="B6:P6"/>
    <mergeCell ref="B8:C10"/>
    <mergeCell ref="D8:P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1" orientation="landscape" r:id="rId1"/>
  <drawing r:id="rId2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sheetPr>
    <tabColor rgb="FFD3D3F5"/>
    <pageSetUpPr fitToPage="1"/>
  </sheetPr>
  <dimension ref="B2:AO31"/>
  <sheetViews>
    <sheetView showGridLines="0" zoomScaleNormal="100" workbookViewId="0"/>
  </sheetViews>
  <sheetFormatPr defaultColWidth="9.140625" defaultRowHeight="14.25"/>
  <cols>
    <col min="1" max="1" width="9.140625" style="15"/>
    <col min="2" max="2" width="17.28515625" style="15" customWidth="1"/>
    <col min="3" max="3" width="11.7109375" style="15" customWidth="1"/>
    <col min="4" max="4" width="9.7109375" style="15" customWidth="1"/>
    <col min="5" max="5" width="9.140625" style="15" customWidth="1"/>
    <col min="6" max="6" width="9.85546875" style="15" customWidth="1"/>
    <col min="7" max="7" width="10" style="15" customWidth="1"/>
    <col min="8" max="8" width="9.28515625" style="15" customWidth="1"/>
    <col min="9" max="15" width="11.7109375" style="15" customWidth="1"/>
    <col min="16" max="16" width="10.85546875" style="15" customWidth="1"/>
    <col min="17" max="16384" width="9.140625" style="15"/>
  </cols>
  <sheetData>
    <row r="2" spans="2:41" ht="15">
      <c r="B2" s="14"/>
      <c r="C2" s="14"/>
      <c r="D2" s="14"/>
      <c r="E2" s="14"/>
      <c r="G2" s="14"/>
      <c r="I2" s="14"/>
      <c r="O2" s="14" t="s">
        <v>263</v>
      </c>
    </row>
    <row r="3" spans="2:41" ht="23.25" customHeight="1">
      <c r="B3" s="145" t="s">
        <v>293</v>
      </c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</row>
    <row r="4" spans="2:41" ht="3.75" customHeight="1"/>
    <row r="5" spans="2:41">
      <c r="B5" s="147">
        <v>2023</v>
      </c>
      <c r="C5" s="147"/>
      <c r="D5" s="147"/>
      <c r="E5" s="147"/>
      <c r="F5" s="147"/>
      <c r="G5" s="147"/>
      <c r="H5" s="147"/>
      <c r="I5" s="147"/>
      <c r="J5" s="147"/>
      <c r="K5" s="147"/>
      <c r="L5" s="147"/>
      <c r="M5" s="147"/>
      <c r="N5" s="147"/>
      <c r="O5" s="147"/>
    </row>
    <row r="6" spans="2:41" ht="15" customHeight="1">
      <c r="B6" s="146" t="s">
        <v>40</v>
      </c>
      <c r="C6" s="146"/>
      <c r="D6" s="146"/>
      <c r="E6" s="146"/>
      <c r="F6" s="146"/>
      <c r="G6" s="146"/>
      <c r="H6" s="146"/>
      <c r="I6" s="146"/>
      <c r="J6" s="146"/>
      <c r="K6" s="146"/>
      <c r="L6" s="146"/>
      <c r="M6" s="146"/>
      <c r="N6" s="146"/>
      <c r="O6" s="146"/>
    </row>
    <row r="7" spans="2:41" ht="3" customHeight="1"/>
    <row r="8" spans="2:41" ht="18" customHeight="1">
      <c r="B8" s="157" t="s">
        <v>42</v>
      </c>
      <c r="C8" s="169" t="s">
        <v>283</v>
      </c>
      <c r="D8" s="170"/>
      <c r="E8" s="170"/>
      <c r="F8" s="170"/>
      <c r="G8" s="170"/>
      <c r="H8" s="170"/>
      <c r="I8" s="170"/>
      <c r="J8" s="170"/>
      <c r="K8" s="170"/>
      <c r="L8" s="170"/>
      <c r="M8" s="170"/>
      <c r="N8" s="170"/>
      <c r="O8" s="170"/>
    </row>
    <row r="9" spans="2:41" ht="3.75" customHeight="1">
      <c r="B9" s="157"/>
      <c r="C9" s="94"/>
      <c r="D9" s="25"/>
      <c r="E9" s="25"/>
      <c r="F9" s="25"/>
      <c r="G9" s="25"/>
      <c r="H9" s="95"/>
      <c r="I9" s="94"/>
      <c r="J9" s="25"/>
      <c r="K9" s="25"/>
      <c r="L9" s="25"/>
      <c r="M9" s="25"/>
      <c r="N9" s="94"/>
      <c r="O9" s="25"/>
    </row>
    <row r="10" spans="2:41" s="16" customFormat="1" ht="84" customHeight="1">
      <c r="B10" s="157"/>
      <c r="C10" s="99" t="s">
        <v>19</v>
      </c>
      <c r="D10" s="98" t="s">
        <v>284</v>
      </c>
      <c r="E10" s="27" t="s">
        <v>285</v>
      </c>
      <c r="F10" s="98" t="s">
        <v>286</v>
      </c>
      <c r="G10" s="98" t="s">
        <v>287</v>
      </c>
      <c r="H10" s="97" t="s">
        <v>288</v>
      </c>
      <c r="I10" s="99" t="s">
        <v>289</v>
      </c>
      <c r="J10" s="98" t="s">
        <v>290</v>
      </c>
      <c r="K10" s="99" t="s">
        <v>291</v>
      </c>
      <c r="L10" s="99" t="s">
        <v>486</v>
      </c>
      <c r="M10" s="99" t="s">
        <v>487</v>
      </c>
      <c r="N10" s="99" t="s">
        <v>488</v>
      </c>
      <c r="O10" s="99" t="s">
        <v>292</v>
      </c>
    </row>
    <row r="11" spans="2:41" ht="3.75" customHeight="1"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</row>
    <row r="12" spans="2:41" ht="17.25" customHeight="1">
      <c r="B12" s="5" t="s">
        <v>19</v>
      </c>
      <c r="C12" s="37">
        <f>+SUM(D12:O12)</f>
        <v>7115218.999999959</v>
      </c>
      <c r="D12" s="37">
        <v>428331.99999999953</v>
      </c>
      <c r="E12" s="37">
        <v>512641.00000000192</v>
      </c>
      <c r="F12" s="37">
        <v>199017.99999999968</v>
      </c>
      <c r="G12" s="37">
        <v>33144.999999999949</v>
      </c>
      <c r="H12" s="37">
        <v>1371.0000000000005</v>
      </c>
      <c r="I12" s="37">
        <v>527784.9999999936</v>
      </c>
      <c r="J12" s="37">
        <v>200630.00000000003</v>
      </c>
      <c r="K12" s="37">
        <v>1035426.0000000104</v>
      </c>
      <c r="L12" s="37">
        <v>3453.0000000000018</v>
      </c>
      <c r="M12" s="37">
        <v>4161</v>
      </c>
      <c r="N12" s="37">
        <v>572.00000000000011</v>
      </c>
      <c r="O12" s="37">
        <v>4168684.9999999544</v>
      </c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</row>
    <row r="13" spans="2:41" ht="17.25" customHeight="1">
      <c r="B13" s="11" t="s">
        <v>43</v>
      </c>
      <c r="C13" s="37">
        <f t="shared" ref="C13:C30" si="0">+SUM(D13:O13)</f>
        <v>507839.99999999878</v>
      </c>
      <c r="D13" s="38">
        <v>34118.000000000036</v>
      </c>
      <c r="E13" s="38">
        <v>34894.000000000007</v>
      </c>
      <c r="F13" s="38">
        <v>29693.999999999927</v>
      </c>
      <c r="G13" s="38">
        <v>1896</v>
      </c>
      <c r="H13" s="38">
        <v>143</v>
      </c>
      <c r="I13" s="38">
        <v>71397.999999999985</v>
      </c>
      <c r="J13" s="38">
        <v>11106.000000000002</v>
      </c>
      <c r="K13" s="38">
        <v>92053.999999999724</v>
      </c>
      <c r="L13" s="38">
        <v>236.99999999999994</v>
      </c>
      <c r="M13" s="38">
        <v>390.99999999999994</v>
      </c>
      <c r="N13" s="38">
        <v>102.99999999999999</v>
      </c>
      <c r="O13" s="38">
        <v>231805.99999999913</v>
      </c>
      <c r="P13" s="22"/>
    </row>
    <row r="14" spans="2:41" ht="17.25" customHeight="1">
      <c r="B14" s="11" t="s">
        <v>44</v>
      </c>
      <c r="C14" s="37">
        <f t="shared" si="0"/>
        <v>95758</v>
      </c>
      <c r="D14" s="38">
        <v>3653.0000000000018</v>
      </c>
      <c r="E14" s="38">
        <v>9191.0000000000127</v>
      </c>
      <c r="F14" s="38">
        <v>4537.9999999999955</v>
      </c>
      <c r="G14" s="38">
        <v>923.99999999999977</v>
      </c>
      <c r="H14" s="38">
        <v>0</v>
      </c>
      <c r="I14" s="38">
        <v>4378.0000000000009</v>
      </c>
      <c r="J14" s="38">
        <v>8827.0000000000018</v>
      </c>
      <c r="K14" s="38">
        <v>6749.9999999999973</v>
      </c>
      <c r="L14" s="38">
        <v>24</v>
      </c>
      <c r="M14" s="38">
        <v>2</v>
      </c>
      <c r="N14" s="38">
        <v>46</v>
      </c>
      <c r="O14" s="38">
        <v>57424.999999999985</v>
      </c>
      <c r="P14" s="22"/>
    </row>
    <row r="15" spans="2:41" ht="17.25" customHeight="1">
      <c r="B15" s="11" t="s">
        <v>46</v>
      </c>
      <c r="C15" s="37">
        <f t="shared" si="0"/>
        <v>553156.9999999986</v>
      </c>
      <c r="D15" s="38">
        <v>10058.000000000002</v>
      </c>
      <c r="E15" s="38">
        <v>16508.000000000004</v>
      </c>
      <c r="F15" s="38">
        <v>25627.000000000022</v>
      </c>
      <c r="G15" s="38">
        <v>1223.0000000000002</v>
      </c>
      <c r="H15" s="38">
        <v>15</v>
      </c>
      <c r="I15" s="38">
        <v>74696.000000000073</v>
      </c>
      <c r="J15" s="38">
        <v>5781.9999999999973</v>
      </c>
      <c r="K15" s="38">
        <v>119914.99999999905</v>
      </c>
      <c r="L15" s="38">
        <v>777.99999999999989</v>
      </c>
      <c r="M15" s="38">
        <v>265</v>
      </c>
      <c r="N15" s="38">
        <v>7</v>
      </c>
      <c r="O15" s="38">
        <v>298282.99999999953</v>
      </c>
      <c r="P15" s="22"/>
    </row>
    <row r="16" spans="2:41" ht="17.25" customHeight="1">
      <c r="B16" s="11" t="s">
        <v>45</v>
      </c>
      <c r="C16" s="37">
        <f t="shared" si="0"/>
        <v>39238</v>
      </c>
      <c r="D16" s="38">
        <v>2050.9999999999995</v>
      </c>
      <c r="E16" s="38">
        <v>4150.9999999999955</v>
      </c>
      <c r="F16" s="38">
        <v>2741.9999999999964</v>
      </c>
      <c r="G16" s="38">
        <v>88</v>
      </c>
      <c r="H16" s="38">
        <v>1</v>
      </c>
      <c r="I16" s="38">
        <v>4865.0000000000018</v>
      </c>
      <c r="J16" s="38">
        <v>313</v>
      </c>
      <c r="K16" s="38">
        <v>7866.0000000000027</v>
      </c>
      <c r="L16" s="38">
        <v>0</v>
      </c>
      <c r="M16" s="38">
        <v>2</v>
      </c>
      <c r="N16" s="38">
        <v>0</v>
      </c>
      <c r="O16" s="38">
        <v>17159.000000000004</v>
      </c>
      <c r="P16" s="22"/>
    </row>
    <row r="17" spans="2:16" ht="17.25" customHeight="1">
      <c r="B17" s="11" t="s">
        <v>47</v>
      </c>
      <c r="C17" s="37">
        <f t="shared" si="0"/>
        <v>66019.999999999913</v>
      </c>
      <c r="D17" s="38">
        <v>4139.9999999999973</v>
      </c>
      <c r="E17" s="38">
        <v>4752.9999999999964</v>
      </c>
      <c r="F17" s="38">
        <v>2230.0000000000005</v>
      </c>
      <c r="G17" s="38">
        <v>442</v>
      </c>
      <c r="H17" s="38">
        <v>4</v>
      </c>
      <c r="I17" s="38">
        <v>3762.9999999999991</v>
      </c>
      <c r="J17" s="38">
        <v>1597.0000000000005</v>
      </c>
      <c r="K17" s="38">
        <v>9226.9999999999836</v>
      </c>
      <c r="L17" s="38">
        <v>4</v>
      </c>
      <c r="M17" s="38">
        <v>0</v>
      </c>
      <c r="N17" s="38">
        <v>0</v>
      </c>
      <c r="O17" s="38">
        <v>39859.999999999942</v>
      </c>
      <c r="P17" s="22"/>
    </row>
    <row r="18" spans="2:16" ht="17.25" customHeight="1">
      <c r="B18" s="11" t="s">
        <v>48</v>
      </c>
      <c r="C18" s="37">
        <f t="shared" si="0"/>
        <v>214629.00000000017</v>
      </c>
      <c r="D18" s="38">
        <v>14921.000000000007</v>
      </c>
      <c r="E18" s="38">
        <v>19777.999999999953</v>
      </c>
      <c r="F18" s="38">
        <v>6560.9999999999964</v>
      </c>
      <c r="G18" s="38">
        <v>1032.0000000000005</v>
      </c>
      <c r="H18" s="38">
        <v>3</v>
      </c>
      <c r="I18" s="38">
        <v>13558.999999999998</v>
      </c>
      <c r="J18" s="38">
        <v>4377.9999999999982</v>
      </c>
      <c r="K18" s="38">
        <v>35985.999999999935</v>
      </c>
      <c r="L18" s="38">
        <v>25</v>
      </c>
      <c r="M18" s="38">
        <v>137</v>
      </c>
      <c r="N18" s="38">
        <v>52</v>
      </c>
      <c r="O18" s="38">
        <v>118197.00000000029</v>
      </c>
      <c r="P18" s="22"/>
    </row>
    <row r="19" spans="2:16" ht="17.25" customHeight="1">
      <c r="B19" s="11" t="s">
        <v>49</v>
      </c>
      <c r="C19" s="37">
        <f t="shared" si="0"/>
        <v>87712.000000000087</v>
      </c>
      <c r="D19" s="38">
        <v>5430.0000000000009</v>
      </c>
      <c r="E19" s="38">
        <v>7250.0000000000027</v>
      </c>
      <c r="F19" s="38">
        <v>1645.0000000000007</v>
      </c>
      <c r="G19" s="38">
        <v>84.000000000000014</v>
      </c>
      <c r="H19" s="38">
        <v>0</v>
      </c>
      <c r="I19" s="38">
        <v>4952.0000000000018</v>
      </c>
      <c r="J19" s="38">
        <v>862.00000000000011</v>
      </c>
      <c r="K19" s="38">
        <v>10497.000000000005</v>
      </c>
      <c r="L19" s="38">
        <v>11</v>
      </c>
      <c r="M19" s="38">
        <v>0</v>
      </c>
      <c r="N19" s="38">
        <v>0</v>
      </c>
      <c r="O19" s="38">
        <v>56981.000000000065</v>
      </c>
      <c r="P19" s="22"/>
    </row>
    <row r="20" spans="2:16" ht="17.25" customHeight="1">
      <c r="B20" s="11" t="s">
        <v>50</v>
      </c>
      <c r="C20" s="37">
        <f t="shared" si="0"/>
        <v>284333.99999999971</v>
      </c>
      <c r="D20" s="38">
        <v>8011</v>
      </c>
      <c r="E20" s="38">
        <v>21723.999999999982</v>
      </c>
      <c r="F20" s="38">
        <v>5419.0000000000036</v>
      </c>
      <c r="G20" s="38">
        <v>623</v>
      </c>
      <c r="H20" s="38">
        <v>26.000000000000004</v>
      </c>
      <c r="I20" s="38">
        <v>6379.9999999999955</v>
      </c>
      <c r="J20" s="38">
        <v>18398</v>
      </c>
      <c r="K20" s="38">
        <v>16605.999999999967</v>
      </c>
      <c r="L20" s="38">
        <v>44</v>
      </c>
      <c r="M20" s="38">
        <v>50</v>
      </c>
      <c r="N20" s="38">
        <v>10</v>
      </c>
      <c r="O20" s="38">
        <v>207042.99999999977</v>
      </c>
      <c r="P20" s="22"/>
    </row>
    <row r="21" spans="2:16" ht="17.25" customHeight="1">
      <c r="B21" s="11" t="s">
        <v>51</v>
      </c>
      <c r="C21" s="37">
        <f t="shared" si="0"/>
        <v>52828.999999999884</v>
      </c>
      <c r="D21" s="38">
        <v>4340.0000000000018</v>
      </c>
      <c r="E21" s="38">
        <v>2995.9999999999959</v>
      </c>
      <c r="F21" s="38">
        <v>974.99999999999966</v>
      </c>
      <c r="G21" s="38">
        <v>134</v>
      </c>
      <c r="H21" s="38">
        <v>20</v>
      </c>
      <c r="I21" s="38">
        <v>4062.9999999999977</v>
      </c>
      <c r="J21" s="38">
        <v>939.99999999999989</v>
      </c>
      <c r="K21" s="38">
        <v>11407.999999999995</v>
      </c>
      <c r="L21" s="38">
        <v>2</v>
      </c>
      <c r="M21" s="38">
        <v>5</v>
      </c>
      <c r="N21" s="38">
        <v>0</v>
      </c>
      <c r="O21" s="38">
        <v>27945.999999999891</v>
      </c>
      <c r="P21" s="22"/>
    </row>
    <row r="22" spans="2:16" ht="17.25" customHeight="1">
      <c r="B22" s="11" t="s">
        <v>52</v>
      </c>
      <c r="C22" s="37">
        <f t="shared" si="0"/>
        <v>288753.00000000052</v>
      </c>
      <c r="D22" s="38">
        <v>14737.999999999985</v>
      </c>
      <c r="E22" s="38">
        <v>23178.999999999935</v>
      </c>
      <c r="F22" s="38">
        <v>9066.9999999999873</v>
      </c>
      <c r="G22" s="38">
        <v>1505.0000000000002</v>
      </c>
      <c r="H22" s="38">
        <v>5</v>
      </c>
      <c r="I22" s="38">
        <v>18203.999999999967</v>
      </c>
      <c r="J22" s="38">
        <v>980.00000000000011</v>
      </c>
      <c r="K22" s="38">
        <v>30880.999999999967</v>
      </c>
      <c r="L22" s="38">
        <v>243.00000000000006</v>
      </c>
      <c r="M22" s="38">
        <v>307</v>
      </c>
      <c r="N22" s="38">
        <v>27</v>
      </c>
      <c r="O22" s="38">
        <v>189617.0000000007</v>
      </c>
      <c r="P22" s="22"/>
    </row>
    <row r="23" spans="2:16" ht="17.25" customHeight="1">
      <c r="B23" s="11" t="s">
        <v>53</v>
      </c>
      <c r="C23" s="37">
        <f t="shared" si="0"/>
        <v>2510845.0000000009</v>
      </c>
      <c r="D23" s="38">
        <v>185602.00000000049</v>
      </c>
      <c r="E23" s="38">
        <v>200572.00000000047</v>
      </c>
      <c r="F23" s="38">
        <v>28942.999999999942</v>
      </c>
      <c r="G23" s="38">
        <v>14943.000000000011</v>
      </c>
      <c r="H23" s="38">
        <v>549</v>
      </c>
      <c r="I23" s="38">
        <v>99821.000000000116</v>
      </c>
      <c r="J23" s="38">
        <v>65155.000000000007</v>
      </c>
      <c r="K23" s="38">
        <v>305681.00000000146</v>
      </c>
      <c r="L23" s="38">
        <v>1149</v>
      </c>
      <c r="M23" s="38">
        <v>2188.0000000000005</v>
      </c>
      <c r="N23" s="38">
        <v>71.999999999999986</v>
      </c>
      <c r="O23" s="38">
        <v>1606169.9999999986</v>
      </c>
      <c r="P23" s="22"/>
    </row>
    <row r="24" spans="2:16" ht="17.25" customHeight="1">
      <c r="B24" s="11" t="s">
        <v>54</v>
      </c>
      <c r="C24" s="37">
        <f t="shared" si="0"/>
        <v>32968</v>
      </c>
      <c r="D24" s="38">
        <v>1451.0000000000002</v>
      </c>
      <c r="E24" s="38">
        <v>4646.0000000000018</v>
      </c>
      <c r="F24" s="38">
        <v>1202</v>
      </c>
      <c r="G24" s="38">
        <v>19</v>
      </c>
      <c r="H24" s="38">
        <v>0</v>
      </c>
      <c r="I24" s="38">
        <v>1740.9999999999998</v>
      </c>
      <c r="J24" s="38">
        <v>199</v>
      </c>
      <c r="K24" s="38">
        <v>3843.9999999999995</v>
      </c>
      <c r="L24" s="38">
        <v>1</v>
      </c>
      <c r="M24" s="38">
        <v>185</v>
      </c>
      <c r="N24" s="38">
        <v>1</v>
      </c>
      <c r="O24" s="38">
        <v>19678.999999999996</v>
      </c>
      <c r="P24" s="22"/>
    </row>
    <row r="25" spans="2:16" ht="17.25" customHeight="1">
      <c r="B25" s="11" t="s">
        <v>55</v>
      </c>
      <c r="C25" s="37">
        <f t="shared" si="0"/>
        <v>1250505.9999999984</v>
      </c>
      <c r="D25" s="38">
        <v>66959</v>
      </c>
      <c r="E25" s="38">
        <v>64901.000000000095</v>
      </c>
      <c r="F25" s="38">
        <v>44943.999999999956</v>
      </c>
      <c r="G25" s="38">
        <v>5151.0000000000009</v>
      </c>
      <c r="H25" s="38">
        <v>278.00000000000011</v>
      </c>
      <c r="I25" s="38">
        <v>135577</v>
      </c>
      <c r="J25" s="38">
        <v>57248.000000000073</v>
      </c>
      <c r="K25" s="38">
        <v>218438.00000000125</v>
      </c>
      <c r="L25" s="38">
        <v>542</v>
      </c>
      <c r="M25" s="38">
        <v>237.00000000000009</v>
      </c>
      <c r="N25" s="38">
        <v>140</v>
      </c>
      <c r="O25" s="38">
        <v>656090.99999999697</v>
      </c>
      <c r="P25" s="22"/>
    </row>
    <row r="26" spans="2:16" ht="17.25" customHeight="1">
      <c r="B26" s="11" t="s">
        <v>56</v>
      </c>
      <c r="C26" s="37">
        <f t="shared" si="0"/>
        <v>251460.99999999988</v>
      </c>
      <c r="D26" s="38">
        <v>17723.999999999985</v>
      </c>
      <c r="E26" s="38">
        <v>33839.000000000058</v>
      </c>
      <c r="F26" s="38">
        <v>6657.0000000000036</v>
      </c>
      <c r="G26" s="38">
        <v>1413.0000000000002</v>
      </c>
      <c r="H26" s="38">
        <v>163</v>
      </c>
      <c r="I26" s="38">
        <v>12349.999999999987</v>
      </c>
      <c r="J26" s="38">
        <v>3022</v>
      </c>
      <c r="K26" s="38">
        <v>25401.000000000011</v>
      </c>
      <c r="L26" s="38">
        <v>276.99999999999994</v>
      </c>
      <c r="M26" s="38">
        <v>114</v>
      </c>
      <c r="N26" s="38">
        <v>63</v>
      </c>
      <c r="O26" s="38">
        <v>150437.99999999985</v>
      </c>
      <c r="P26" s="22"/>
    </row>
    <row r="27" spans="2:16" ht="17.25" customHeight="1">
      <c r="B27" s="11" t="s">
        <v>57</v>
      </c>
      <c r="C27" s="37">
        <f t="shared" si="0"/>
        <v>467149.99999999994</v>
      </c>
      <c r="D27" s="38">
        <v>30402.999999999971</v>
      </c>
      <c r="E27" s="38">
        <v>42651.999999999876</v>
      </c>
      <c r="F27" s="38">
        <v>10555.000000000004</v>
      </c>
      <c r="G27" s="38">
        <v>2388.0000000000005</v>
      </c>
      <c r="H27" s="38">
        <v>122.00000000000001</v>
      </c>
      <c r="I27" s="38">
        <v>21901.000000000007</v>
      </c>
      <c r="J27" s="38">
        <v>16371</v>
      </c>
      <c r="K27" s="38">
        <v>56422.999999999869</v>
      </c>
      <c r="L27" s="38">
        <v>34</v>
      </c>
      <c r="M27" s="38">
        <v>163</v>
      </c>
      <c r="N27" s="38">
        <v>46</v>
      </c>
      <c r="O27" s="38">
        <v>286092.00000000023</v>
      </c>
      <c r="P27" s="22"/>
    </row>
    <row r="28" spans="2:16" ht="17.25" customHeight="1">
      <c r="B28" s="11" t="s">
        <v>58</v>
      </c>
      <c r="C28" s="37">
        <f t="shared" si="0"/>
        <v>140341.99999999988</v>
      </c>
      <c r="D28" s="38">
        <v>3371.9999999999995</v>
      </c>
      <c r="E28" s="38">
        <v>3788.0000000000005</v>
      </c>
      <c r="F28" s="38">
        <v>3466.9999999999986</v>
      </c>
      <c r="G28" s="38">
        <v>522</v>
      </c>
      <c r="H28" s="38">
        <v>3</v>
      </c>
      <c r="I28" s="38">
        <v>27077.000000000029</v>
      </c>
      <c r="J28" s="38">
        <v>961</v>
      </c>
      <c r="K28" s="38">
        <v>36451.999999999891</v>
      </c>
      <c r="L28" s="38">
        <v>28</v>
      </c>
      <c r="M28" s="38">
        <v>5</v>
      </c>
      <c r="N28" s="38">
        <v>0</v>
      </c>
      <c r="O28" s="38">
        <v>64666.999999999964</v>
      </c>
      <c r="P28" s="22"/>
    </row>
    <row r="29" spans="2:16" ht="17.25" customHeight="1">
      <c r="B29" s="11" t="s">
        <v>59</v>
      </c>
      <c r="C29" s="37">
        <f t="shared" si="0"/>
        <v>68568.000000000058</v>
      </c>
      <c r="D29" s="38">
        <v>4205</v>
      </c>
      <c r="E29" s="38">
        <v>4666.0000000000073</v>
      </c>
      <c r="F29" s="38">
        <v>6333.9999999999982</v>
      </c>
      <c r="G29" s="38">
        <v>518.99999999999989</v>
      </c>
      <c r="H29" s="38">
        <v>1</v>
      </c>
      <c r="I29" s="38">
        <v>4904.9999999999918</v>
      </c>
      <c r="J29" s="38">
        <v>1541</v>
      </c>
      <c r="K29" s="38">
        <v>10891.000000000002</v>
      </c>
      <c r="L29" s="38">
        <v>21</v>
      </c>
      <c r="M29" s="38">
        <v>31</v>
      </c>
      <c r="N29" s="38">
        <v>4</v>
      </c>
      <c r="O29" s="38">
        <v>35450.000000000051</v>
      </c>
      <c r="P29" s="22"/>
    </row>
    <row r="30" spans="2:16" ht="17.25" customHeight="1">
      <c r="B30" s="11" t="s">
        <v>60</v>
      </c>
      <c r="C30" s="37">
        <f t="shared" si="0"/>
        <v>203108.99999999971</v>
      </c>
      <c r="D30" s="38">
        <v>17155.999999999982</v>
      </c>
      <c r="E30" s="38">
        <v>13153.000000000013</v>
      </c>
      <c r="F30" s="38">
        <v>8417.9999999999945</v>
      </c>
      <c r="G30" s="38">
        <v>239.00000000000003</v>
      </c>
      <c r="H30" s="38">
        <v>38</v>
      </c>
      <c r="I30" s="38">
        <v>18154.999999999993</v>
      </c>
      <c r="J30" s="38">
        <v>2949.9999999999991</v>
      </c>
      <c r="K30" s="38">
        <v>37105.999999999927</v>
      </c>
      <c r="L30" s="38">
        <v>33</v>
      </c>
      <c r="M30" s="38">
        <v>79</v>
      </c>
      <c r="N30" s="38">
        <v>1</v>
      </c>
      <c r="O30" s="38">
        <v>105780.99999999978</v>
      </c>
      <c r="P30" s="22"/>
    </row>
    <row r="31" spans="2:16" ht="3.75" customHeight="1">
      <c r="B31" s="12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</row>
  </sheetData>
  <mergeCells count="5">
    <mergeCell ref="B3:O3"/>
    <mergeCell ref="B5:O5"/>
    <mergeCell ref="B6:O6"/>
    <mergeCell ref="B8:B10"/>
    <mergeCell ref="C8:O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2" orientation="landscape" r:id="rId1"/>
  <drawing r:id="rId2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sheetPr>
    <tabColor rgb="FFD3D3F5"/>
    <pageSetUpPr fitToPage="1"/>
  </sheetPr>
  <dimension ref="B2:J60"/>
  <sheetViews>
    <sheetView showGridLines="0" zoomScaleNormal="100" workbookViewId="0"/>
  </sheetViews>
  <sheetFormatPr defaultColWidth="9.140625" defaultRowHeight="14.25" outlineLevelRow="1"/>
  <cols>
    <col min="1" max="1" width="8" style="15" customWidth="1"/>
    <col min="2" max="2" width="3.5703125" style="15" customWidth="1"/>
    <col min="3" max="3" width="53.140625" style="15" customWidth="1"/>
    <col min="4" max="9" width="10.5703125" style="15" customWidth="1"/>
    <col min="10" max="10" width="12" style="15" customWidth="1"/>
    <col min="11" max="11" width="2.28515625" style="15" customWidth="1"/>
    <col min="12" max="12" width="6" style="15" bestFit="1" customWidth="1"/>
    <col min="13" max="13" width="5.42578125" style="15" customWidth="1"/>
    <col min="14" max="14" width="5" style="15" bestFit="1" customWidth="1"/>
    <col min="15" max="15" width="2.28515625" style="15" customWidth="1"/>
    <col min="16" max="16" width="5" style="15" bestFit="1" customWidth="1"/>
    <col min="17" max="16384" width="9.140625" style="15"/>
  </cols>
  <sheetData>
    <row r="2" spans="2:10" ht="15">
      <c r="C2" s="14"/>
      <c r="D2" s="14"/>
      <c r="E2" s="14"/>
      <c r="F2" s="14"/>
      <c r="J2" s="14" t="s">
        <v>265</v>
      </c>
    </row>
    <row r="3" spans="2:10" ht="28.5" customHeight="1">
      <c r="B3" s="145" t="s">
        <v>496</v>
      </c>
      <c r="C3" s="145"/>
      <c r="D3" s="145"/>
      <c r="E3" s="145"/>
      <c r="F3" s="145"/>
      <c r="G3" s="145"/>
      <c r="H3" s="145"/>
      <c r="I3" s="145"/>
      <c r="J3" s="145"/>
    </row>
    <row r="4" spans="2:10" ht="3.75" customHeight="1"/>
    <row r="5" spans="2:10" ht="13.5" customHeight="1">
      <c r="B5" s="147">
        <v>2023</v>
      </c>
      <c r="C5" s="147"/>
      <c r="D5" s="147"/>
      <c r="E5" s="147"/>
      <c r="F5" s="147"/>
      <c r="G5" s="147"/>
      <c r="H5" s="147"/>
      <c r="I5" s="147"/>
      <c r="J5" s="147"/>
    </row>
    <row r="6" spans="2:10" ht="15" customHeight="1">
      <c r="B6" s="146" t="s">
        <v>40</v>
      </c>
      <c r="C6" s="146"/>
      <c r="D6" s="146"/>
      <c r="E6" s="146"/>
      <c r="F6" s="146"/>
      <c r="G6" s="146"/>
      <c r="H6" s="146"/>
      <c r="I6" s="146"/>
      <c r="J6" s="146"/>
    </row>
    <row r="7" spans="2:10" ht="3" customHeight="1"/>
    <row r="8" spans="2:10" ht="15.75" customHeight="1">
      <c r="B8" s="157" t="s">
        <v>38</v>
      </c>
      <c r="C8" s="157"/>
      <c r="D8" s="169" t="s">
        <v>283</v>
      </c>
      <c r="E8" s="170"/>
      <c r="F8" s="170"/>
      <c r="G8" s="170"/>
      <c r="H8" s="170"/>
      <c r="I8" s="170"/>
      <c r="J8" s="170"/>
    </row>
    <row r="9" spans="2:10" ht="3.75" customHeight="1">
      <c r="B9" s="157"/>
      <c r="C9" s="157"/>
      <c r="D9" s="94"/>
      <c r="E9" s="25"/>
      <c r="F9" s="25"/>
      <c r="G9" s="25"/>
      <c r="H9" s="25"/>
      <c r="I9" s="25"/>
      <c r="J9" s="95"/>
    </row>
    <row r="10" spans="2:10" s="16" customFormat="1" ht="80.25" customHeight="1">
      <c r="B10" s="157"/>
      <c r="C10" s="157"/>
      <c r="D10" s="99" t="s">
        <v>19</v>
      </c>
      <c r="E10" s="98" t="s">
        <v>295</v>
      </c>
      <c r="F10" s="27" t="s">
        <v>296</v>
      </c>
      <c r="G10" s="98" t="s">
        <v>297</v>
      </c>
      <c r="H10" s="98" t="s">
        <v>298</v>
      </c>
      <c r="I10" s="98" t="s">
        <v>489</v>
      </c>
      <c r="J10" s="97" t="s">
        <v>299</v>
      </c>
    </row>
    <row r="11" spans="2:10" ht="3.75" customHeight="1">
      <c r="B11" s="17"/>
      <c r="C11" s="17"/>
      <c r="D11" s="17"/>
      <c r="E11" s="17"/>
      <c r="F11" s="17"/>
      <c r="G11" s="17"/>
      <c r="H11" s="17"/>
      <c r="I11" s="17"/>
      <c r="J11" s="17"/>
    </row>
    <row r="12" spans="2:10" ht="16.5" customHeight="1">
      <c r="C12" s="5" t="s">
        <v>19</v>
      </c>
      <c r="D12" s="37">
        <f>+SUM(E12:J12)</f>
        <v>132605.9999999998</v>
      </c>
      <c r="E12" s="37">
        <v>3754.0000000000009</v>
      </c>
      <c r="F12" s="37">
        <v>86561.999999999796</v>
      </c>
      <c r="G12" s="37">
        <v>4780</v>
      </c>
      <c r="H12" s="37">
        <v>2933.9999999999995</v>
      </c>
      <c r="I12" s="37">
        <v>24490.999999999982</v>
      </c>
      <c r="J12" s="37">
        <v>10085.000000000013</v>
      </c>
    </row>
    <row r="13" spans="2:10" ht="16.5" customHeight="1">
      <c r="B13" s="7" t="s">
        <v>20</v>
      </c>
      <c r="C13" s="8" t="s">
        <v>26</v>
      </c>
      <c r="D13" s="37">
        <f t="shared" ref="D13:D56" si="0">+SUM(E13:J13)</f>
        <v>437</v>
      </c>
      <c r="E13" s="38">
        <v>35</v>
      </c>
      <c r="F13" s="38">
        <v>305</v>
      </c>
      <c r="G13" s="38">
        <v>0</v>
      </c>
      <c r="H13" s="38">
        <v>0</v>
      </c>
      <c r="I13" s="38">
        <v>5</v>
      </c>
      <c r="J13" s="38">
        <v>92</v>
      </c>
    </row>
    <row r="14" spans="2:10" ht="16.5" customHeight="1">
      <c r="B14" s="7" t="s">
        <v>0</v>
      </c>
      <c r="C14" s="8" t="s">
        <v>21</v>
      </c>
      <c r="D14" s="37">
        <f t="shared" si="0"/>
        <v>243</v>
      </c>
      <c r="E14" s="38">
        <v>1</v>
      </c>
      <c r="F14" s="38">
        <v>238</v>
      </c>
      <c r="G14" s="38">
        <v>1</v>
      </c>
      <c r="H14" s="38">
        <v>1</v>
      </c>
      <c r="I14" s="38">
        <v>0</v>
      </c>
      <c r="J14" s="38">
        <v>2</v>
      </c>
    </row>
    <row r="15" spans="2:10" ht="16.5" customHeight="1">
      <c r="B15" s="7" t="s">
        <v>1</v>
      </c>
      <c r="C15" s="8" t="s">
        <v>22</v>
      </c>
      <c r="D15" s="37">
        <f t="shared" si="0"/>
        <v>26701</v>
      </c>
      <c r="E15" s="38">
        <f>+SUM(E16:E39)</f>
        <v>584</v>
      </c>
      <c r="F15" s="38">
        <f t="shared" ref="F15:J15" si="1">+SUM(F16:F39)</f>
        <v>24077</v>
      </c>
      <c r="G15" s="38">
        <f t="shared" si="1"/>
        <v>127</v>
      </c>
      <c r="H15" s="38">
        <f t="shared" si="1"/>
        <v>104</v>
      </c>
      <c r="I15" s="38">
        <f t="shared" si="1"/>
        <v>151</v>
      </c>
      <c r="J15" s="38">
        <f t="shared" si="1"/>
        <v>1658</v>
      </c>
    </row>
    <row r="16" spans="2:10" hidden="1" outlineLevel="1">
      <c r="B16" s="116">
        <v>10</v>
      </c>
      <c r="C16" s="117" t="s">
        <v>523</v>
      </c>
      <c r="D16" s="121">
        <f t="shared" si="0"/>
        <v>2245.9999999999991</v>
      </c>
      <c r="E16" s="119">
        <v>220.00000000000003</v>
      </c>
      <c r="F16" s="119">
        <v>1567.9999999999989</v>
      </c>
      <c r="G16" s="119">
        <v>0</v>
      </c>
      <c r="H16" s="119">
        <v>2</v>
      </c>
      <c r="I16" s="119">
        <v>0</v>
      </c>
      <c r="J16" s="119">
        <v>456</v>
      </c>
    </row>
    <row r="17" spans="2:10" hidden="1" outlineLevel="1">
      <c r="B17" s="116">
        <v>11</v>
      </c>
      <c r="C17" s="117" t="s">
        <v>524</v>
      </c>
      <c r="D17" s="121">
        <f t="shared" si="0"/>
        <v>270</v>
      </c>
      <c r="E17" s="119">
        <v>5</v>
      </c>
      <c r="F17" s="119">
        <v>255.99999999999997</v>
      </c>
      <c r="G17" s="119">
        <v>0</v>
      </c>
      <c r="H17" s="119">
        <v>0</v>
      </c>
      <c r="I17" s="119">
        <v>8</v>
      </c>
      <c r="J17" s="119">
        <v>1</v>
      </c>
    </row>
    <row r="18" spans="2:10" hidden="1" outlineLevel="1">
      <c r="B18" s="116">
        <v>12</v>
      </c>
      <c r="C18" s="117" t="s">
        <v>525</v>
      </c>
      <c r="D18" s="121">
        <f t="shared" si="0"/>
        <v>43</v>
      </c>
      <c r="E18" s="119">
        <v>0</v>
      </c>
      <c r="F18" s="119">
        <v>40</v>
      </c>
      <c r="G18" s="119">
        <v>1</v>
      </c>
      <c r="H18" s="119">
        <v>0</v>
      </c>
      <c r="I18" s="119">
        <v>0</v>
      </c>
      <c r="J18" s="119">
        <v>2</v>
      </c>
    </row>
    <row r="19" spans="2:10" hidden="1" outlineLevel="1">
      <c r="B19" s="116">
        <v>13</v>
      </c>
      <c r="C19" s="117" t="s">
        <v>526</v>
      </c>
      <c r="D19" s="121">
        <f t="shared" si="0"/>
        <v>3373</v>
      </c>
      <c r="E19" s="119">
        <v>17</v>
      </c>
      <c r="F19" s="119">
        <v>3244</v>
      </c>
      <c r="G19" s="119">
        <v>32</v>
      </c>
      <c r="H19" s="119">
        <v>0</v>
      </c>
      <c r="I19" s="119">
        <v>11</v>
      </c>
      <c r="J19" s="119">
        <v>69</v>
      </c>
    </row>
    <row r="20" spans="2:10" hidden="1" outlineLevel="1">
      <c r="B20" s="116">
        <v>14</v>
      </c>
      <c r="C20" s="117" t="s">
        <v>527</v>
      </c>
      <c r="D20" s="121">
        <f t="shared" si="0"/>
        <v>1311</v>
      </c>
      <c r="E20" s="119">
        <v>63</v>
      </c>
      <c r="F20" s="119">
        <v>1197</v>
      </c>
      <c r="G20" s="119">
        <v>0</v>
      </c>
      <c r="H20" s="119">
        <v>0</v>
      </c>
      <c r="I20" s="119">
        <v>27</v>
      </c>
      <c r="J20" s="119">
        <v>24</v>
      </c>
    </row>
    <row r="21" spans="2:10" hidden="1" outlineLevel="1">
      <c r="B21" s="116">
        <v>15</v>
      </c>
      <c r="C21" s="117" t="s">
        <v>528</v>
      </c>
      <c r="D21" s="121">
        <f t="shared" si="0"/>
        <v>914</v>
      </c>
      <c r="E21" s="119">
        <v>15</v>
      </c>
      <c r="F21" s="119">
        <v>817</v>
      </c>
      <c r="G21" s="119">
        <v>0</v>
      </c>
      <c r="H21" s="119">
        <v>2</v>
      </c>
      <c r="I21" s="119">
        <v>1</v>
      </c>
      <c r="J21" s="119">
        <v>79</v>
      </c>
    </row>
    <row r="22" spans="2:10" hidden="1" outlineLevel="1">
      <c r="B22" s="116">
        <v>16</v>
      </c>
      <c r="C22" s="117" t="s">
        <v>529</v>
      </c>
      <c r="D22" s="121">
        <f t="shared" si="0"/>
        <v>1074.0000000000002</v>
      </c>
      <c r="E22" s="119">
        <v>30.000000000000004</v>
      </c>
      <c r="F22" s="119">
        <v>1021.0000000000002</v>
      </c>
      <c r="G22" s="119">
        <v>1</v>
      </c>
      <c r="H22" s="119">
        <v>0</v>
      </c>
      <c r="I22" s="119">
        <v>1</v>
      </c>
      <c r="J22" s="119">
        <v>21</v>
      </c>
    </row>
    <row r="23" spans="2:10" hidden="1" outlineLevel="1">
      <c r="B23" s="116">
        <v>17</v>
      </c>
      <c r="C23" s="117" t="s">
        <v>530</v>
      </c>
      <c r="D23" s="121">
        <f t="shared" si="0"/>
        <v>654.00000000000011</v>
      </c>
      <c r="E23" s="119">
        <v>3</v>
      </c>
      <c r="F23" s="119">
        <v>572.00000000000011</v>
      </c>
      <c r="G23" s="119">
        <v>0</v>
      </c>
      <c r="H23" s="119">
        <v>0</v>
      </c>
      <c r="I23" s="119">
        <v>5</v>
      </c>
      <c r="J23" s="119">
        <v>74</v>
      </c>
    </row>
    <row r="24" spans="2:10" hidden="1" outlineLevel="1">
      <c r="B24" s="116">
        <v>18</v>
      </c>
      <c r="C24" s="117" t="s">
        <v>531</v>
      </c>
      <c r="D24" s="121">
        <f t="shared" si="0"/>
        <v>404.99999999999994</v>
      </c>
      <c r="E24" s="119">
        <v>0</v>
      </c>
      <c r="F24" s="119">
        <v>397.99999999999994</v>
      </c>
      <c r="G24" s="119">
        <v>0</v>
      </c>
      <c r="H24" s="119">
        <v>2</v>
      </c>
      <c r="I24" s="119">
        <v>4</v>
      </c>
      <c r="J24" s="119">
        <v>1</v>
      </c>
    </row>
    <row r="25" spans="2:10" hidden="1" outlineLevel="1">
      <c r="B25" s="116">
        <v>19</v>
      </c>
      <c r="C25" s="117" t="s">
        <v>532</v>
      </c>
      <c r="D25" s="121">
        <f t="shared" si="0"/>
        <v>169</v>
      </c>
      <c r="E25" s="119">
        <v>0</v>
      </c>
      <c r="F25" s="119">
        <v>168</v>
      </c>
      <c r="G25" s="119">
        <v>0</v>
      </c>
      <c r="H25" s="119">
        <v>0</v>
      </c>
      <c r="I25" s="119">
        <v>0</v>
      </c>
      <c r="J25" s="119">
        <v>1</v>
      </c>
    </row>
    <row r="26" spans="2:10" hidden="1" outlineLevel="1">
      <c r="B26" s="116">
        <v>20</v>
      </c>
      <c r="C26" s="117" t="s">
        <v>533</v>
      </c>
      <c r="D26" s="121">
        <f t="shared" si="0"/>
        <v>757.00000000000011</v>
      </c>
      <c r="E26" s="119">
        <v>4</v>
      </c>
      <c r="F26" s="119">
        <v>694.00000000000011</v>
      </c>
      <c r="G26" s="119">
        <v>2</v>
      </c>
      <c r="H26" s="119">
        <v>0</v>
      </c>
      <c r="I26" s="119">
        <v>11</v>
      </c>
      <c r="J26" s="119">
        <v>46</v>
      </c>
    </row>
    <row r="27" spans="2:10" hidden="1" outlineLevel="1">
      <c r="B27" s="116">
        <v>21</v>
      </c>
      <c r="C27" s="117" t="s">
        <v>534</v>
      </c>
      <c r="D27" s="121">
        <f t="shared" si="0"/>
        <v>457.99999999999994</v>
      </c>
      <c r="E27" s="119">
        <v>9</v>
      </c>
      <c r="F27" s="119">
        <v>436.99999999999994</v>
      </c>
      <c r="G27" s="119">
        <v>2</v>
      </c>
      <c r="H27" s="119">
        <v>0</v>
      </c>
      <c r="I27" s="119">
        <v>0</v>
      </c>
      <c r="J27" s="119">
        <v>10</v>
      </c>
    </row>
    <row r="28" spans="2:10" hidden="1" outlineLevel="1">
      <c r="B28" s="116">
        <v>22</v>
      </c>
      <c r="C28" s="117" t="s">
        <v>535</v>
      </c>
      <c r="D28" s="121">
        <f t="shared" si="0"/>
        <v>2005.0000000000005</v>
      </c>
      <c r="E28" s="119">
        <v>3</v>
      </c>
      <c r="F28" s="119">
        <v>1768.0000000000005</v>
      </c>
      <c r="G28" s="119">
        <v>25</v>
      </c>
      <c r="H28" s="119">
        <v>87</v>
      </c>
      <c r="I28" s="119">
        <v>8</v>
      </c>
      <c r="J28" s="119">
        <v>114.00000000000001</v>
      </c>
    </row>
    <row r="29" spans="2:10" hidden="1" outlineLevel="1">
      <c r="B29" s="116">
        <v>23</v>
      </c>
      <c r="C29" s="117" t="s">
        <v>536</v>
      </c>
      <c r="D29" s="121">
        <f t="shared" si="0"/>
        <v>1615.0000000000002</v>
      </c>
      <c r="E29" s="119">
        <v>60.999999999999993</v>
      </c>
      <c r="F29" s="119">
        <v>1522.0000000000002</v>
      </c>
      <c r="G29" s="119">
        <v>18</v>
      </c>
      <c r="H29" s="119">
        <v>0</v>
      </c>
      <c r="I29" s="119">
        <v>14</v>
      </c>
      <c r="J29" s="119">
        <v>0</v>
      </c>
    </row>
    <row r="30" spans="2:10" hidden="1" outlineLevel="1">
      <c r="B30" s="116">
        <v>24</v>
      </c>
      <c r="C30" s="117" t="s">
        <v>537</v>
      </c>
      <c r="D30" s="121">
        <f t="shared" si="0"/>
        <v>735</v>
      </c>
      <c r="E30" s="119">
        <v>1</v>
      </c>
      <c r="F30" s="119">
        <v>721</v>
      </c>
      <c r="G30" s="119">
        <v>13</v>
      </c>
      <c r="H30" s="119">
        <v>0</v>
      </c>
      <c r="I30" s="119">
        <v>0</v>
      </c>
      <c r="J30" s="119">
        <v>0</v>
      </c>
    </row>
    <row r="31" spans="2:10" hidden="1" outlineLevel="1">
      <c r="B31" s="116">
        <v>25</v>
      </c>
      <c r="C31" s="117" t="s">
        <v>538</v>
      </c>
      <c r="D31" s="121">
        <f t="shared" si="0"/>
        <v>1698.0000000000005</v>
      </c>
      <c r="E31" s="119">
        <v>44.999999999999993</v>
      </c>
      <c r="F31" s="119">
        <v>1486.0000000000005</v>
      </c>
      <c r="G31" s="119">
        <v>0</v>
      </c>
      <c r="H31" s="119">
        <v>0</v>
      </c>
      <c r="I31" s="119">
        <v>41</v>
      </c>
      <c r="J31" s="119">
        <v>125.99999999999999</v>
      </c>
    </row>
    <row r="32" spans="2:10" hidden="1" outlineLevel="1">
      <c r="B32" s="116">
        <v>26</v>
      </c>
      <c r="C32" s="117" t="s">
        <v>539</v>
      </c>
      <c r="D32" s="121">
        <f t="shared" si="0"/>
        <v>980.00000000000011</v>
      </c>
      <c r="E32" s="119">
        <v>0</v>
      </c>
      <c r="F32" s="119">
        <v>969.00000000000011</v>
      </c>
      <c r="G32" s="119">
        <v>7</v>
      </c>
      <c r="H32" s="119">
        <v>3</v>
      </c>
      <c r="I32" s="119">
        <v>0</v>
      </c>
      <c r="J32" s="119">
        <v>1</v>
      </c>
    </row>
    <row r="33" spans="2:10" hidden="1" outlineLevel="1">
      <c r="B33" s="116">
        <v>27</v>
      </c>
      <c r="C33" s="117" t="s">
        <v>540</v>
      </c>
      <c r="D33" s="121">
        <f t="shared" si="0"/>
        <v>771.99999999999977</v>
      </c>
      <c r="E33" s="119">
        <v>28</v>
      </c>
      <c r="F33" s="119">
        <v>735.99999999999977</v>
      </c>
      <c r="G33" s="119">
        <v>1</v>
      </c>
      <c r="H33" s="119">
        <v>4</v>
      </c>
      <c r="I33" s="119">
        <v>0</v>
      </c>
      <c r="J33" s="119">
        <v>3</v>
      </c>
    </row>
    <row r="34" spans="2:10" hidden="1" outlineLevel="1">
      <c r="B34" s="116">
        <v>28</v>
      </c>
      <c r="C34" s="117" t="s">
        <v>541</v>
      </c>
      <c r="D34" s="121">
        <f t="shared" si="0"/>
        <v>1069</v>
      </c>
      <c r="E34" s="119">
        <v>18</v>
      </c>
      <c r="F34" s="119">
        <v>780.00000000000011</v>
      </c>
      <c r="G34" s="119">
        <v>0</v>
      </c>
      <c r="H34" s="119">
        <v>0</v>
      </c>
      <c r="I34" s="119">
        <v>1</v>
      </c>
      <c r="J34" s="119">
        <v>270</v>
      </c>
    </row>
    <row r="35" spans="2:10" hidden="1" outlineLevel="1">
      <c r="B35" s="116">
        <v>29</v>
      </c>
      <c r="C35" s="117" t="s">
        <v>542</v>
      </c>
      <c r="D35" s="121">
        <f t="shared" si="0"/>
        <v>3927.0000000000005</v>
      </c>
      <c r="E35" s="119">
        <v>7.9999999999999991</v>
      </c>
      <c r="F35" s="119">
        <v>3902.0000000000005</v>
      </c>
      <c r="G35" s="119">
        <v>0</v>
      </c>
      <c r="H35" s="119">
        <v>0</v>
      </c>
      <c r="I35" s="119">
        <v>9</v>
      </c>
      <c r="J35" s="119">
        <v>8</v>
      </c>
    </row>
    <row r="36" spans="2:10" hidden="1" outlineLevel="1">
      <c r="B36" s="116">
        <v>30</v>
      </c>
      <c r="C36" s="117" t="s">
        <v>543</v>
      </c>
      <c r="D36" s="121">
        <f t="shared" si="0"/>
        <v>454</v>
      </c>
      <c r="E36" s="119">
        <v>7</v>
      </c>
      <c r="F36" s="119">
        <v>443</v>
      </c>
      <c r="G36" s="119">
        <v>0</v>
      </c>
      <c r="H36" s="119">
        <v>0</v>
      </c>
      <c r="I36" s="119">
        <v>0</v>
      </c>
      <c r="J36" s="119">
        <v>4</v>
      </c>
    </row>
    <row r="37" spans="2:10" hidden="1" outlineLevel="1">
      <c r="B37" s="116">
        <v>31</v>
      </c>
      <c r="C37" s="117" t="s">
        <v>544</v>
      </c>
      <c r="D37" s="121">
        <f t="shared" si="0"/>
        <v>653</v>
      </c>
      <c r="E37" s="119">
        <v>0</v>
      </c>
      <c r="F37" s="119">
        <v>616</v>
      </c>
      <c r="G37" s="119">
        <v>0</v>
      </c>
      <c r="H37" s="119">
        <v>0</v>
      </c>
      <c r="I37" s="119">
        <v>2</v>
      </c>
      <c r="J37" s="119">
        <v>35</v>
      </c>
    </row>
    <row r="38" spans="2:10" hidden="1" outlineLevel="1">
      <c r="B38" s="116">
        <v>32</v>
      </c>
      <c r="C38" s="117" t="s">
        <v>545</v>
      </c>
      <c r="D38" s="121">
        <f t="shared" si="0"/>
        <v>509.00000000000006</v>
      </c>
      <c r="E38" s="119">
        <v>24</v>
      </c>
      <c r="F38" s="119">
        <v>477.00000000000006</v>
      </c>
      <c r="G38" s="119">
        <v>0</v>
      </c>
      <c r="H38" s="119">
        <v>0</v>
      </c>
      <c r="I38" s="119">
        <v>5</v>
      </c>
      <c r="J38" s="119">
        <v>3</v>
      </c>
    </row>
    <row r="39" spans="2:10" hidden="1" outlineLevel="1">
      <c r="B39" s="116">
        <v>33</v>
      </c>
      <c r="C39" s="117" t="s">
        <v>546</v>
      </c>
      <c r="D39" s="121">
        <f t="shared" si="0"/>
        <v>610</v>
      </c>
      <c r="E39" s="119">
        <v>23</v>
      </c>
      <c r="F39" s="119">
        <v>244.99999999999997</v>
      </c>
      <c r="G39" s="119">
        <v>25</v>
      </c>
      <c r="H39" s="119">
        <v>4</v>
      </c>
      <c r="I39" s="119">
        <v>3</v>
      </c>
      <c r="J39" s="119">
        <v>310</v>
      </c>
    </row>
    <row r="40" spans="2:10" ht="16.5" customHeight="1" collapsed="1">
      <c r="B40" s="7" t="s">
        <v>2</v>
      </c>
      <c r="C40" s="8" t="s">
        <v>28</v>
      </c>
      <c r="D40" s="37">
        <f t="shared" si="0"/>
        <v>111.00000000000001</v>
      </c>
      <c r="E40" s="38">
        <v>2</v>
      </c>
      <c r="F40" s="38">
        <v>89.000000000000014</v>
      </c>
      <c r="G40" s="38">
        <v>0</v>
      </c>
      <c r="H40" s="38">
        <v>0</v>
      </c>
      <c r="I40" s="38">
        <v>0</v>
      </c>
      <c r="J40" s="38">
        <v>20</v>
      </c>
    </row>
    <row r="41" spans="2:10" ht="16.5" customHeight="1">
      <c r="B41" s="7" t="s">
        <v>3</v>
      </c>
      <c r="C41" s="8" t="s">
        <v>27</v>
      </c>
      <c r="D41" s="37">
        <f t="shared" si="0"/>
        <v>2659.0000000000005</v>
      </c>
      <c r="E41" s="38">
        <v>25.999999999999996</v>
      </c>
      <c r="F41" s="38">
        <v>2443.0000000000005</v>
      </c>
      <c r="G41" s="38">
        <v>14</v>
      </c>
      <c r="H41" s="38">
        <v>8</v>
      </c>
      <c r="I41" s="38">
        <v>5</v>
      </c>
      <c r="J41" s="38">
        <v>162.99999999999997</v>
      </c>
    </row>
    <row r="42" spans="2:10" ht="16.5" customHeight="1">
      <c r="B42" s="7" t="s">
        <v>4</v>
      </c>
      <c r="C42" s="8" t="s">
        <v>23</v>
      </c>
      <c r="D42" s="37">
        <f t="shared" si="0"/>
        <v>966</v>
      </c>
      <c r="E42" s="38">
        <v>125.99999999999999</v>
      </c>
      <c r="F42" s="38">
        <v>454.00000000000006</v>
      </c>
      <c r="G42" s="38">
        <v>12</v>
      </c>
      <c r="H42" s="38">
        <v>2</v>
      </c>
      <c r="I42" s="38">
        <v>53</v>
      </c>
      <c r="J42" s="38">
        <v>319.00000000000006</v>
      </c>
    </row>
    <row r="43" spans="2:10" ht="16.5" customHeight="1">
      <c r="B43" s="7" t="s">
        <v>5</v>
      </c>
      <c r="C43" s="9" t="s">
        <v>162</v>
      </c>
      <c r="D43" s="37">
        <f t="shared" si="0"/>
        <v>15555.000000000035</v>
      </c>
      <c r="E43" s="38">
        <v>180.00000000000003</v>
      </c>
      <c r="F43" s="38">
        <v>14095.000000000035</v>
      </c>
      <c r="G43" s="38">
        <v>8</v>
      </c>
      <c r="H43" s="38">
        <v>6</v>
      </c>
      <c r="I43" s="38">
        <v>196.00000000000003</v>
      </c>
      <c r="J43" s="38">
        <v>1069.9999999999998</v>
      </c>
    </row>
    <row r="44" spans="2:10" ht="16.5" customHeight="1">
      <c r="B44" s="7" t="s">
        <v>6</v>
      </c>
      <c r="C44" s="9" t="s">
        <v>24</v>
      </c>
      <c r="D44" s="37">
        <f t="shared" si="0"/>
        <v>2951.9999999999991</v>
      </c>
      <c r="E44" s="38">
        <v>126</v>
      </c>
      <c r="F44" s="38">
        <v>2339.9999999999991</v>
      </c>
      <c r="G44" s="38">
        <v>4</v>
      </c>
      <c r="H44" s="38">
        <v>125</v>
      </c>
      <c r="I44" s="38">
        <v>1</v>
      </c>
      <c r="J44" s="38">
        <v>356.00000000000011</v>
      </c>
    </row>
    <row r="45" spans="2:10" ht="16.5" customHeight="1">
      <c r="B45" s="7" t="s">
        <v>7</v>
      </c>
      <c r="C45" s="9" t="s">
        <v>31</v>
      </c>
      <c r="D45" s="37">
        <f t="shared" si="0"/>
        <v>949.00000000000023</v>
      </c>
      <c r="E45" s="38">
        <v>59.000000000000007</v>
      </c>
      <c r="F45" s="38">
        <v>641.00000000000034</v>
      </c>
      <c r="G45" s="38">
        <v>0</v>
      </c>
      <c r="H45" s="38">
        <v>2</v>
      </c>
      <c r="I45" s="38">
        <v>42.999999999999993</v>
      </c>
      <c r="J45" s="38">
        <v>203.99999999999989</v>
      </c>
    </row>
    <row r="46" spans="2:10" ht="16.5" customHeight="1">
      <c r="B46" s="7" t="s">
        <v>8</v>
      </c>
      <c r="C46" s="9" t="s">
        <v>456</v>
      </c>
      <c r="D46" s="37">
        <f t="shared" si="0"/>
        <v>1872.9999999999995</v>
      </c>
      <c r="E46" s="38">
        <v>1</v>
      </c>
      <c r="F46" s="38">
        <v>1530.9999999999995</v>
      </c>
      <c r="G46" s="38">
        <v>0</v>
      </c>
      <c r="H46" s="38">
        <v>0</v>
      </c>
      <c r="I46" s="38">
        <v>4</v>
      </c>
      <c r="J46" s="38">
        <v>336.99999999999994</v>
      </c>
    </row>
    <row r="47" spans="2:10" ht="16.5" customHeight="1">
      <c r="B47" s="7" t="s">
        <v>9</v>
      </c>
      <c r="C47" s="9" t="s">
        <v>29</v>
      </c>
      <c r="D47" s="37">
        <f t="shared" si="0"/>
        <v>2217.0000000000005</v>
      </c>
      <c r="E47" s="38">
        <v>49</v>
      </c>
      <c r="F47" s="38">
        <v>2013.0000000000005</v>
      </c>
      <c r="G47" s="38">
        <v>4</v>
      </c>
      <c r="H47" s="38">
        <v>0</v>
      </c>
      <c r="I47" s="38">
        <v>34</v>
      </c>
      <c r="J47" s="38">
        <v>116.99999999999997</v>
      </c>
    </row>
    <row r="48" spans="2:10" ht="16.5" customHeight="1">
      <c r="B48" s="7" t="s">
        <v>10</v>
      </c>
      <c r="C48" s="9" t="s">
        <v>30</v>
      </c>
      <c r="D48" s="37">
        <f t="shared" si="0"/>
        <v>271.99999999999994</v>
      </c>
      <c r="E48" s="38">
        <v>27</v>
      </c>
      <c r="F48" s="38">
        <v>198.99999999999994</v>
      </c>
      <c r="G48" s="38">
        <v>0</v>
      </c>
      <c r="H48" s="38">
        <v>0</v>
      </c>
      <c r="I48" s="38">
        <v>12</v>
      </c>
      <c r="J48" s="38">
        <v>34</v>
      </c>
    </row>
    <row r="49" spans="2:10" ht="16.5" customHeight="1">
      <c r="B49" s="7" t="s">
        <v>11</v>
      </c>
      <c r="C49" s="9" t="s">
        <v>32</v>
      </c>
      <c r="D49" s="37">
        <f t="shared" si="0"/>
        <v>3030.0000000000009</v>
      </c>
      <c r="E49" s="38">
        <v>226.99999999999997</v>
      </c>
      <c r="F49" s="38">
        <v>2617.0000000000009</v>
      </c>
      <c r="G49" s="38">
        <v>2</v>
      </c>
      <c r="H49" s="38">
        <v>6</v>
      </c>
      <c r="I49" s="38">
        <v>62.000000000000014</v>
      </c>
      <c r="J49" s="38">
        <v>116</v>
      </c>
    </row>
    <row r="50" spans="2:10" ht="16.5" customHeight="1">
      <c r="B50" s="7" t="s">
        <v>12</v>
      </c>
      <c r="C50" s="9" t="s">
        <v>457</v>
      </c>
      <c r="D50" s="37">
        <f t="shared" si="0"/>
        <v>1438.0000000000002</v>
      </c>
      <c r="E50" s="38">
        <v>6</v>
      </c>
      <c r="F50" s="38">
        <v>1197.0000000000002</v>
      </c>
      <c r="G50" s="38">
        <v>44</v>
      </c>
      <c r="H50" s="38">
        <v>1</v>
      </c>
      <c r="I50" s="38">
        <v>28.000000000000004</v>
      </c>
      <c r="J50" s="38">
        <v>161.99999999999994</v>
      </c>
    </row>
    <row r="51" spans="2:10" ht="16.5" customHeight="1">
      <c r="B51" s="7" t="s">
        <v>13</v>
      </c>
      <c r="C51" s="9" t="s">
        <v>33</v>
      </c>
      <c r="D51" s="37">
        <f t="shared" si="0"/>
        <v>595</v>
      </c>
      <c r="E51" s="38">
        <v>216</v>
      </c>
      <c r="F51" s="38">
        <v>321</v>
      </c>
      <c r="G51" s="38">
        <v>0</v>
      </c>
      <c r="H51" s="38">
        <v>0</v>
      </c>
      <c r="I51" s="38">
        <v>58</v>
      </c>
      <c r="J51" s="38">
        <v>0</v>
      </c>
    </row>
    <row r="52" spans="2:10" ht="16.5" customHeight="1">
      <c r="B52" s="7" t="s">
        <v>14</v>
      </c>
      <c r="C52" s="9" t="s">
        <v>25</v>
      </c>
      <c r="D52" s="37">
        <f t="shared" si="0"/>
        <v>490.00000000000011</v>
      </c>
      <c r="E52" s="38">
        <v>6</v>
      </c>
      <c r="F52" s="38">
        <v>432.00000000000011</v>
      </c>
      <c r="G52" s="38">
        <v>6</v>
      </c>
      <c r="H52" s="38">
        <v>5</v>
      </c>
      <c r="I52" s="38">
        <v>30</v>
      </c>
      <c r="J52" s="38">
        <v>11</v>
      </c>
    </row>
    <row r="53" spans="2:10" ht="16.5" customHeight="1">
      <c r="B53" s="7" t="s">
        <v>15</v>
      </c>
      <c r="C53" s="9" t="s">
        <v>34</v>
      </c>
      <c r="D53" s="37">
        <f t="shared" si="0"/>
        <v>71036</v>
      </c>
      <c r="E53" s="38">
        <v>1985</v>
      </c>
      <c r="F53" s="38">
        <v>32733.000000000011</v>
      </c>
      <c r="G53" s="38">
        <v>4556.9999999999991</v>
      </c>
      <c r="H53" s="38">
        <v>2674.0000000000005</v>
      </c>
      <c r="I53" s="38">
        <v>23722.999999999993</v>
      </c>
      <c r="J53" s="38">
        <v>5364.0000000000009</v>
      </c>
    </row>
    <row r="54" spans="2:10" ht="16.5" customHeight="1">
      <c r="B54" s="7" t="s">
        <v>16</v>
      </c>
      <c r="C54" s="9" t="s">
        <v>35</v>
      </c>
      <c r="D54" s="37">
        <f t="shared" si="0"/>
        <v>487.99999999999989</v>
      </c>
      <c r="E54" s="38">
        <v>28</v>
      </c>
      <c r="F54" s="38">
        <v>409.99999999999989</v>
      </c>
      <c r="G54" s="38">
        <v>0</v>
      </c>
      <c r="H54" s="38">
        <v>0</v>
      </c>
      <c r="I54" s="38">
        <v>10</v>
      </c>
      <c r="J54" s="38">
        <v>40</v>
      </c>
    </row>
    <row r="55" spans="2:10" ht="16.5" customHeight="1">
      <c r="B55" s="7" t="s">
        <v>17</v>
      </c>
      <c r="C55" s="9" t="s">
        <v>36</v>
      </c>
      <c r="D55" s="37">
        <f t="shared" si="0"/>
        <v>593.99999999999989</v>
      </c>
      <c r="E55" s="38">
        <v>70</v>
      </c>
      <c r="F55" s="38">
        <v>426.99999999999989</v>
      </c>
      <c r="G55" s="38">
        <v>1</v>
      </c>
      <c r="H55" s="38">
        <v>0</v>
      </c>
      <c r="I55" s="38">
        <v>76</v>
      </c>
      <c r="J55" s="38">
        <v>20</v>
      </c>
    </row>
    <row r="56" spans="2:10" ht="16.5" customHeight="1">
      <c r="B56" s="7" t="s">
        <v>18</v>
      </c>
      <c r="C56" s="9" t="s">
        <v>161</v>
      </c>
      <c r="D56" s="37">
        <f t="shared" si="0"/>
        <v>0</v>
      </c>
      <c r="E56" s="38">
        <v>0</v>
      </c>
      <c r="F56" s="38">
        <v>0</v>
      </c>
      <c r="G56" s="38">
        <v>0</v>
      </c>
      <c r="H56" s="38">
        <v>0</v>
      </c>
      <c r="I56" s="38">
        <v>0</v>
      </c>
      <c r="J56" s="38">
        <v>0</v>
      </c>
    </row>
    <row r="57" spans="2:10" ht="3.75" customHeight="1">
      <c r="B57" s="12"/>
      <c r="C57" s="13"/>
      <c r="D57" s="19"/>
      <c r="E57" s="19"/>
      <c r="F57" s="19"/>
      <c r="G57" s="19"/>
      <c r="H57" s="19"/>
      <c r="I57" s="19"/>
      <c r="J57" s="19"/>
    </row>
    <row r="58" spans="2:10" ht="5.25" customHeight="1">
      <c r="C58" s="1"/>
    </row>
    <row r="59" spans="2:10">
      <c r="B59" s="104"/>
    </row>
    <row r="60" spans="2:10">
      <c r="D60" s="22"/>
      <c r="E60" s="22"/>
    </row>
  </sheetData>
  <mergeCells count="5">
    <mergeCell ref="D8:J8"/>
    <mergeCell ref="B3:J3"/>
    <mergeCell ref="B5:J5"/>
    <mergeCell ref="B6:J6"/>
    <mergeCell ref="B8:C10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8" orientation="landscape" r:id="rId1"/>
  <drawing r:id="rId2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sheetPr>
    <tabColor rgb="FFD3D3F5"/>
    <pageSetUpPr fitToPage="1"/>
  </sheetPr>
  <dimension ref="B2:I33"/>
  <sheetViews>
    <sheetView showGridLines="0" zoomScaleNormal="100" workbookViewId="0"/>
  </sheetViews>
  <sheetFormatPr defaultColWidth="9.140625" defaultRowHeight="14.25"/>
  <cols>
    <col min="1" max="1" width="9.140625" style="15"/>
    <col min="2" max="2" width="22.140625" style="15" customWidth="1"/>
    <col min="3" max="3" width="12.28515625" style="15" customWidth="1"/>
    <col min="4" max="4" width="11.28515625" style="15" customWidth="1"/>
    <col min="5" max="5" width="9.28515625" style="15" customWidth="1"/>
    <col min="6" max="7" width="9.5703125" style="15" customWidth="1"/>
    <col min="8" max="8" width="9.28515625" style="15" customWidth="1"/>
    <col min="9" max="9" width="11.28515625" style="15" customWidth="1"/>
    <col min="10" max="16384" width="9.140625" style="15"/>
  </cols>
  <sheetData>
    <row r="2" spans="2:9" ht="15">
      <c r="B2" s="14"/>
      <c r="C2" s="14"/>
      <c r="D2" s="14"/>
      <c r="E2" s="14"/>
      <c r="H2" s="14"/>
      <c r="I2" s="14" t="s">
        <v>268</v>
      </c>
    </row>
    <row r="3" spans="2:9" ht="29.25" customHeight="1">
      <c r="B3" s="145" t="s">
        <v>495</v>
      </c>
      <c r="C3" s="145"/>
      <c r="D3" s="145"/>
      <c r="E3" s="145"/>
      <c r="F3" s="145"/>
      <c r="G3" s="145"/>
      <c r="H3" s="145"/>
      <c r="I3" s="145"/>
    </row>
    <row r="4" spans="2:9" ht="3.75" customHeight="1"/>
    <row r="5" spans="2:9">
      <c r="B5" s="147">
        <v>2023</v>
      </c>
      <c r="C5" s="147"/>
      <c r="D5" s="147"/>
      <c r="E5" s="147"/>
      <c r="F5" s="147"/>
      <c r="G5" s="147"/>
      <c r="H5" s="147"/>
      <c r="I5" s="147"/>
    </row>
    <row r="6" spans="2:9" ht="15" customHeight="1">
      <c r="B6" s="146" t="s">
        <v>40</v>
      </c>
      <c r="C6" s="146"/>
      <c r="D6" s="146"/>
      <c r="E6" s="146"/>
      <c r="F6" s="146"/>
      <c r="G6" s="146"/>
      <c r="H6" s="146"/>
      <c r="I6" s="146"/>
    </row>
    <row r="7" spans="2:9" ht="3" customHeight="1"/>
    <row r="8" spans="2:9" ht="18" customHeight="1">
      <c r="B8" s="157" t="s">
        <v>42</v>
      </c>
      <c r="C8" s="169" t="s">
        <v>283</v>
      </c>
      <c r="D8" s="170"/>
      <c r="E8" s="170"/>
      <c r="F8" s="170"/>
      <c r="G8" s="170"/>
      <c r="H8" s="170"/>
      <c r="I8" s="170"/>
    </row>
    <row r="9" spans="2:9" ht="3.75" customHeight="1">
      <c r="B9" s="157"/>
      <c r="C9" s="94"/>
      <c r="D9" s="25"/>
      <c r="E9" s="25"/>
      <c r="F9" s="25"/>
      <c r="G9" s="25"/>
      <c r="H9" s="25"/>
      <c r="I9" s="95"/>
    </row>
    <row r="10" spans="2:9" s="16" customFormat="1" ht="84" customHeight="1">
      <c r="B10" s="157"/>
      <c r="C10" s="99" t="s">
        <v>19</v>
      </c>
      <c r="D10" s="98" t="s">
        <v>295</v>
      </c>
      <c r="E10" s="27" t="s">
        <v>296</v>
      </c>
      <c r="F10" s="98" t="s">
        <v>297</v>
      </c>
      <c r="G10" s="98" t="s">
        <v>298</v>
      </c>
      <c r="H10" s="98" t="s">
        <v>489</v>
      </c>
      <c r="I10" s="97" t="s">
        <v>299</v>
      </c>
    </row>
    <row r="11" spans="2:9" ht="3.75" customHeight="1">
      <c r="B11" s="17"/>
      <c r="C11" s="17"/>
      <c r="D11" s="17"/>
      <c r="E11" s="17"/>
      <c r="F11" s="17"/>
      <c r="G11" s="17"/>
      <c r="H11" s="17"/>
      <c r="I11" s="17"/>
    </row>
    <row r="12" spans="2:9" ht="21.75" customHeight="1">
      <c r="B12" s="5" t="s">
        <v>19</v>
      </c>
      <c r="C12" s="37">
        <f>+SUM(D12:I12)</f>
        <v>132605.9999999998</v>
      </c>
      <c r="D12" s="37">
        <v>3754.0000000000009</v>
      </c>
      <c r="E12" s="37">
        <v>86561.999999999796</v>
      </c>
      <c r="F12" s="37">
        <v>4780</v>
      </c>
      <c r="G12" s="37">
        <v>2933.9999999999995</v>
      </c>
      <c r="H12" s="37">
        <v>24490.999999999982</v>
      </c>
      <c r="I12" s="37">
        <v>10085.000000000013</v>
      </c>
    </row>
    <row r="13" spans="2:9" ht="21.75" customHeight="1">
      <c r="B13" s="11" t="s">
        <v>43</v>
      </c>
      <c r="C13" s="37">
        <f t="shared" ref="C13:C30" si="0">+SUM(D13:I13)</f>
        <v>8236.9999999999982</v>
      </c>
      <c r="D13" s="38">
        <v>190.99999999999997</v>
      </c>
      <c r="E13" s="38">
        <v>6989.9999999999982</v>
      </c>
      <c r="F13" s="38">
        <v>4</v>
      </c>
      <c r="G13" s="38">
        <v>6</v>
      </c>
      <c r="H13" s="38">
        <v>365.99999999999994</v>
      </c>
      <c r="I13" s="38">
        <v>680</v>
      </c>
    </row>
    <row r="14" spans="2:9" ht="21.75" customHeight="1">
      <c r="B14" s="11" t="s">
        <v>44</v>
      </c>
      <c r="C14" s="37">
        <f t="shared" si="0"/>
        <v>1565.9999999999995</v>
      </c>
      <c r="D14" s="38">
        <v>1</v>
      </c>
      <c r="E14" s="38">
        <v>886.99999999999977</v>
      </c>
      <c r="F14" s="38">
        <v>18</v>
      </c>
      <c r="G14" s="38">
        <v>0</v>
      </c>
      <c r="H14" s="38">
        <v>608.99999999999989</v>
      </c>
      <c r="I14" s="38">
        <v>51.000000000000007</v>
      </c>
    </row>
    <row r="15" spans="2:9" ht="21.75" customHeight="1">
      <c r="B15" s="11" t="s">
        <v>46</v>
      </c>
      <c r="C15" s="37">
        <f t="shared" si="0"/>
        <v>9974.9999999999964</v>
      </c>
      <c r="D15" s="38">
        <v>5</v>
      </c>
      <c r="E15" s="38">
        <v>7926.9999999999964</v>
      </c>
      <c r="F15" s="38">
        <v>204</v>
      </c>
      <c r="G15" s="38">
        <v>85</v>
      </c>
      <c r="H15" s="38">
        <v>1638</v>
      </c>
      <c r="I15" s="38">
        <v>116</v>
      </c>
    </row>
    <row r="16" spans="2:9" ht="21.75" customHeight="1">
      <c r="B16" s="11" t="s">
        <v>45</v>
      </c>
      <c r="C16" s="37">
        <f t="shared" si="0"/>
        <v>424.99999999999994</v>
      </c>
      <c r="D16" s="38">
        <v>1</v>
      </c>
      <c r="E16" s="38">
        <v>282.99999999999994</v>
      </c>
      <c r="F16" s="38">
        <v>0</v>
      </c>
      <c r="G16" s="38">
        <v>0</v>
      </c>
      <c r="H16" s="38">
        <v>126</v>
      </c>
      <c r="I16" s="38">
        <v>15</v>
      </c>
    </row>
    <row r="17" spans="2:9" ht="21.75" customHeight="1">
      <c r="B17" s="11" t="s">
        <v>47</v>
      </c>
      <c r="C17" s="37">
        <f t="shared" si="0"/>
        <v>1571.0000000000005</v>
      </c>
      <c r="D17" s="38">
        <v>49</v>
      </c>
      <c r="E17" s="38">
        <v>1180.0000000000005</v>
      </c>
      <c r="F17" s="38">
        <v>15</v>
      </c>
      <c r="G17" s="38">
        <v>3</v>
      </c>
      <c r="H17" s="38">
        <v>301</v>
      </c>
      <c r="I17" s="38">
        <v>23</v>
      </c>
    </row>
    <row r="18" spans="2:9" ht="21.75" customHeight="1">
      <c r="B18" s="11" t="s">
        <v>48</v>
      </c>
      <c r="C18" s="37">
        <f t="shared" si="0"/>
        <v>4995</v>
      </c>
      <c r="D18" s="38">
        <v>1223.9999999999995</v>
      </c>
      <c r="E18" s="38">
        <v>1889.0000000000005</v>
      </c>
      <c r="F18" s="38">
        <v>105</v>
      </c>
      <c r="G18" s="38">
        <v>37</v>
      </c>
      <c r="H18" s="38">
        <v>930</v>
      </c>
      <c r="I18" s="38">
        <v>810.00000000000011</v>
      </c>
    </row>
    <row r="19" spans="2:9" ht="21.75" customHeight="1">
      <c r="B19" s="11" t="s">
        <v>49</v>
      </c>
      <c r="C19" s="37">
        <f t="shared" si="0"/>
        <v>1110</v>
      </c>
      <c r="D19" s="38">
        <v>18</v>
      </c>
      <c r="E19" s="38">
        <v>922</v>
      </c>
      <c r="F19" s="38">
        <v>116</v>
      </c>
      <c r="G19" s="38">
        <v>0</v>
      </c>
      <c r="H19" s="38">
        <v>43</v>
      </c>
      <c r="I19" s="38">
        <v>11</v>
      </c>
    </row>
    <row r="20" spans="2:9" ht="21.75" customHeight="1">
      <c r="B20" s="11" t="s">
        <v>50</v>
      </c>
      <c r="C20" s="37">
        <f t="shared" si="0"/>
        <v>3354.0000000000009</v>
      </c>
      <c r="D20" s="38">
        <v>144</v>
      </c>
      <c r="E20" s="38">
        <v>1882.0000000000007</v>
      </c>
      <c r="F20" s="38">
        <v>111.00000000000001</v>
      </c>
      <c r="G20" s="38">
        <v>32</v>
      </c>
      <c r="H20" s="38">
        <v>1060</v>
      </c>
      <c r="I20" s="38">
        <v>125.00000000000001</v>
      </c>
    </row>
    <row r="21" spans="2:9" ht="21.75" customHeight="1">
      <c r="B21" s="11" t="s">
        <v>51</v>
      </c>
      <c r="C21" s="37">
        <f t="shared" si="0"/>
        <v>226</v>
      </c>
      <c r="D21" s="38">
        <v>1</v>
      </c>
      <c r="E21" s="38">
        <v>203</v>
      </c>
      <c r="F21" s="38">
        <v>0</v>
      </c>
      <c r="G21" s="38">
        <v>0</v>
      </c>
      <c r="H21" s="38">
        <v>11</v>
      </c>
      <c r="I21" s="38">
        <v>11</v>
      </c>
    </row>
    <row r="22" spans="2:9" ht="21.75" customHeight="1">
      <c r="B22" s="11" t="s">
        <v>52</v>
      </c>
      <c r="C22" s="37">
        <f t="shared" si="0"/>
        <v>4462</v>
      </c>
      <c r="D22" s="38">
        <v>23</v>
      </c>
      <c r="E22" s="38">
        <v>2642</v>
      </c>
      <c r="F22" s="38">
        <v>229</v>
      </c>
      <c r="G22" s="38">
        <v>1</v>
      </c>
      <c r="H22" s="38">
        <v>1309.9999999999998</v>
      </c>
      <c r="I22" s="38">
        <v>256.99999999999994</v>
      </c>
    </row>
    <row r="23" spans="2:9" ht="21.75" customHeight="1">
      <c r="B23" s="11" t="s">
        <v>53</v>
      </c>
      <c r="C23" s="37">
        <f t="shared" si="0"/>
        <v>42223.000000000007</v>
      </c>
      <c r="D23" s="38">
        <v>1247.9999999999998</v>
      </c>
      <c r="E23" s="38">
        <v>25318.000000000007</v>
      </c>
      <c r="F23" s="38">
        <v>1970</v>
      </c>
      <c r="G23" s="38">
        <v>2570</v>
      </c>
      <c r="H23" s="38">
        <v>8316.0000000000018</v>
      </c>
      <c r="I23" s="38">
        <v>2801.0000000000018</v>
      </c>
    </row>
    <row r="24" spans="2:9" ht="21.75" customHeight="1">
      <c r="B24" s="11" t="s">
        <v>54</v>
      </c>
      <c r="C24" s="37">
        <f t="shared" si="0"/>
        <v>401</v>
      </c>
      <c r="D24" s="38">
        <v>0</v>
      </c>
      <c r="E24" s="38">
        <v>366</v>
      </c>
      <c r="F24" s="38">
        <v>0</v>
      </c>
      <c r="G24" s="38">
        <v>0</v>
      </c>
      <c r="H24" s="38">
        <v>34</v>
      </c>
      <c r="I24" s="38">
        <v>1</v>
      </c>
    </row>
    <row r="25" spans="2:9" ht="21.75" customHeight="1">
      <c r="B25" s="11" t="s">
        <v>55</v>
      </c>
      <c r="C25" s="37">
        <f t="shared" si="0"/>
        <v>33814</v>
      </c>
      <c r="D25" s="38">
        <v>541.99999999999989</v>
      </c>
      <c r="E25" s="38">
        <v>22228</v>
      </c>
      <c r="F25" s="38">
        <v>1092</v>
      </c>
      <c r="G25" s="38">
        <v>96</v>
      </c>
      <c r="H25" s="38">
        <v>5010.9999999999991</v>
      </c>
      <c r="I25" s="38">
        <v>4845</v>
      </c>
    </row>
    <row r="26" spans="2:9" ht="21.75" customHeight="1">
      <c r="B26" s="11" t="s">
        <v>56</v>
      </c>
      <c r="C26" s="37">
        <f t="shared" si="0"/>
        <v>4687.0000000000009</v>
      </c>
      <c r="D26" s="38">
        <v>111</v>
      </c>
      <c r="E26" s="38">
        <v>2929.0000000000009</v>
      </c>
      <c r="F26" s="38">
        <v>290</v>
      </c>
      <c r="G26" s="38">
        <v>80</v>
      </c>
      <c r="H26" s="38">
        <v>1221</v>
      </c>
      <c r="I26" s="38">
        <v>56.000000000000007</v>
      </c>
    </row>
    <row r="27" spans="2:9" ht="21.75" customHeight="1">
      <c r="B27" s="11" t="s">
        <v>57</v>
      </c>
      <c r="C27" s="37">
        <f t="shared" si="0"/>
        <v>8975</v>
      </c>
      <c r="D27" s="38">
        <v>90</v>
      </c>
      <c r="E27" s="38">
        <v>6275</v>
      </c>
      <c r="F27" s="38">
        <v>247.00000000000006</v>
      </c>
      <c r="G27" s="38">
        <v>5</v>
      </c>
      <c r="H27" s="38">
        <v>2260</v>
      </c>
      <c r="I27" s="38">
        <v>97.999999999999986</v>
      </c>
    </row>
    <row r="28" spans="2:9" ht="21.75" customHeight="1">
      <c r="B28" s="11" t="s">
        <v>58</v>
      </c>
      <c r="C28" s="37">
        <f t="shared" si="0"/>
        <v>1807</v>
      </c>
      <c r="D28" s="38">
        <v>26</v>
      </c>
      <c r="E28" s="38">
        <v>1578</v>
      </c>
      <c r="F28" s="38">
        <v>127</v>
      </c>
      <c r="G28" s="38">
        <v>19</v>
      </c>
      <c r="H28" s="38">
        <v>40</v>
      </c>
      <c r="I28" s="38">
        <v>17</v>
      </c>
    </row>
    <row r="29" spans="2:9" ht="21.75" customHeight="1">
      <c r="B29" s="11" t="s">
        <v>59</v>
      </c>
      <c r="C29" s="37">
        <f t="shared" si="0"/>
        <v>777</v>
      </c>
      <c r="D29" s="38">
        <v>0</v>
      </c>
      <c r="E29" s="38">
        <v>513</v>
      </c>
      <c r="F29" s="38">
        <v>69</v>
      </c>
      <c r="G29" s="38">
        <v>0</v>
      </c>
      <c r="H29" s="38">
        <v>187</v>
      </c>
      <c r="I29" s="38">
        <v>8</v>
      </c>
    </row>
    <row r="30" spans="2:9" ht="21.75" customHeight="1">
      <c r="B30" s="11" t="s">
        <v>60</v>
      </c>
      <c r="C30" s="37">
        <f t="shared" si="0"/>
        <v>4001.0000000000005</v>
      </c>
      <c r="D30" s="38">
        <v>80</v>
      </c>
      <c r="E30" s="38">
        <v>2550.0000000000005</v>
      </c>
      <c r="F30" s="38">
        <v>183</v>
      </c>
      <c r="G30" s="38">
        <v>0</v>
      </c>
      <c r="H30" s="38">
        <v>1028</v>
      </c>
      <c r="I30" s="38">
        <v>160.00000000000003</v>
      </c>
    </row>
    <row r="31" spans="2:9" ht="3.75" customHeight="1">
      <c r="B31" s="12"/>
      <c r="C31" s="17"/>
      <c r="D31" s="17"/>
      <c r="E31" s="17"/>
      <c r="F31" s="17"/>
      <c r="G31" s="17"/>
      <c r="H31" s="17"/>
      <c r="I31" s="17"/>
    </row>
    <row r="32" spans="2:9" ht="6.6" customHeight="1"/>
    <row r="33" spans="2:2">
      <c r="B33" s="104"/>
    </row>
  </sheetData>
  <mergeCells count="5">
    <mergeCell ref="C8:I8"/>
    <mergeCell ref="B3:I3"/>
    <mergeCell ref="B5:I5"/>
    <mergeCell ref="B6:I6"/>
    <mergeCell ref="B8:B10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2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D3D3F5"/>
  </sheetPr>
  <dimension ref="B2:E37"/>
  <sheetViews>
    <sheetView showGridLines="0" zoomScaleNormal="100" workbookViewId="0"/>
  </sheetViews>
  <sheetFormatPr defaultColWidth="9.140625" defaultRowHeight="14.25"/>
  <cols>
    <col min="1" max="1" width="9.140625" style="15"/>
    <col min="2" max="2" width="32.140625" style="15" customWidth="1"/>
    <col min="3" max="3" width="15" style="15" customWidth="1"/>
    <col min="4" max="4" width="16" style="15" customWidth="1"/>
    <col min="5" max="16384" width="9.140625" style="15"/>
  </cols>
  <sheetData>
    <row r="2" spans="2:4" ht="15">
      <c r="D2" s="14" t="s">
        <v>64</v>
      </c>
    </row>
    <row r="3" spans="2:4" ht="51" customHeight="1">
      <c r="B3" s="145" t="s">
        <v>65</v>
      </c>
      <c r="C3" s="145"/>
      <c r="D3" s="145"/>
    </row>
    <row r="4" spans="2:4" ht="3.75" customHeight="1"/>
    <row r="5" spans="2:4">
      <c r="B5" s="147">
        <v>2023</v>
      </c>
      <c r="C5" s="147"/>
      <c r="D5" s="147"/>
    </row>
    <row r="6" spans="2:4">
      <c r="B6" s="146" t="s">
        <v>40</v>
      </c>
      <c r="C6" s="146"/>
      <c r="D6" s="146"/>
    </row>
    <row r="7" spans="2:4" ht="3" customHeight="1"/>
    <row r="8" spans="2:4" ht="13.9" customHeight="1">
      <c r="B8" s="144" t="s">
        <v>42</v>
      </c>
      <c r="C8" s="149" t="s">
        <v>469</v>
      </c>
      <c r="D8" s="150"/>
    </row>
    <row r="9" spans="2:4" ht="3.75" customHeight="1">
      <c r="B9" s="144"/>
      <c r="C9" s="86"/>
      <c r="D9" s="88"/>
    </row>
    <row r="10" spans="2:4" ht="38.25" customHeight="1">
      <c r="B10" s="144"/>
      <c r="C10" s="89" t="s">
        <v>371</v>
      </c>
      <c r="D10" s="89" t="s">
        <v>372</v>
      </c>
    </row>
    <row r="11" spans="2:4" ht="3.75" customHeight="1">
      <c r="B11" s="17"/>
      <c r="C11" s="17"/>
      <c r="D11" s="17"/>
    </row>
    <row r="12" spans="2:4" ht="19.5" customHeight="1">
      <c r="B12" s="5" t="s">
        <v>19</v>
      </c>
      <c r="C12" s="6">
        <v>3579805.9999999227</v>
      </c>
      <c r="D12" s="6">
        <v>3522036.9999999306</v>
      </c>
    </row>
    <row r="13" spans="2:4" ht="19.5" customHeight="1">
      <c r="B13" s="11" t="s">
        <v>43</v>
      </c>
      <c r="C13" s="18">
        <v>276867.99999999948</v>
      </c>
      <c r="D13" s="18">
        <v>254452.99999999962</v>
      </c>
    </row>
    <row r="14" spans="2:4" ht="19.5" customHeight="1">
      <c r="B14" s="11" t="s">
        <v>44</v>
      </c>
      <c r="C14" s="18">
        <v>54979.999999999876</v>
      </c>
      <c r="D14" s="18">
        <v>50882.000000000058</v>
      </c>
    </row>
    <row r="15" spans="2:4" ht="19.5" customHeight="1">
      <c r="B15" s="11" t="s">
        <v>46</v>
      </c>
      <c r="C15" s="18">
        <v>311147.9999999986</v>
      </c>
      <c r="D15" s="18">
        <v>305133.99999999878</v>
      </c>
    </row>
    <row r="16" spans="2:4" ht="19.5" customHeight="1">
      <c r="B16" s="11" t="s">
        <v>45</v>
      </c>
      <c r="C16" s="18">
        <v>23528.999999999953</v>
      </c>
      <c r="D16" s="18">
        <v>23247.000000000069</v>
      </c>
    </row>
    <row r="17" spans="2:4" ht="19.5" customHeight="1">
      <c r="B17" s="11" t="s">
        <v>47</v>
      </c>
      <c r="C17" s="18">
        <v>46603.000000000073</v>
      </c>
      <c r="D17" s="18">
        <v>45337.999999999978</v>
      </c>
    </row>
    <row r="18" spans="2:4" ht="19.5" customHeight="1">
      <c r="B18" s="11" t="s">
        <v>48</v>
      </c>
      <c r="C18" s="18">
        <v>120507.00000000022</v>
      </c>
      <c r="D18" s="18">
        <v>116337.00000000016</v>
      </c>
    </row>
    <row r="19" spans="2:4" ht="19.5" customHeight="1">
      <c r="B19" s="11" t="s">
        <v>49</v>
      </c>
      <c r="C19" s="18">
        <v>46819.000000000131</v>
      </c>
      <c r="D19" s="18">
        <v>45497.000000000095</v>
      </c>
    </row>
    <row r="20" spans="2:4" ht="19.5" customHeight="1">
      <c r="B20" s="11" t="s">
        <v>50</v>
      </c>
      <c r="C20" s="18">
        <v>178645.99999999985</v>
      </c>
      <c r="D20" s="18">
        <v>174327.99999999988</v>
      </c>
    </row>
    <row r="21" spans="2:4" ht="19.5" customHeight="1">
      <c r="B21" s="11" t="s">
        <v>51</v>
      </c>
      <c r="C21" s="18">
        <v>32393.99999999988</v>
      </c>
      <c r="D21" s="18">
        <v>31607.999999999985</v>
      </c>
    </row>
    <row r="22" spans="2:4" ht="19.5" customHeight="1">
      <c r="B22" s="11" t="s">
        <v>52</v>
      </c>
      <c r="C22" s="18">
        <v>163882.00000000055</v>
      </c>
      <c r="D22" s="18">
        <v>161156.9999999993</v>
      </c>
    </row>
    <row r="23" spans="2:4" ht="19.5" customHeight="1">
      <c r="B23" s="11" t="s">
        <v>53</v>
      </c>
      <c r="C23" s="18">
        <v>1049381.9999999851</v>
      </c>
      <c r="D23" s="18">
        <v>1060495.0000000063</v>
      </c>
    </row>
    <row r="24" spans="2:4" ht="19.5" customHeight="1">
      <c r="B24" s="11" t="s">
        <v>54</v>
      </c>
      <c r="C24" s="18">
        <v>25037.999999999924</v>
      </c>
      <c r="D24" s="18">
        <v>24410.999999999967</v>
      </c>
    </row>
    <row r="25" spans="2:4" ht="19.5" customHeight="1">
      <c r="B25" s="11" t="s">
        <v>55</v>
      </c>
      <c r="C25" s="18">
        <v>696300.00000000012</v>
      </c>
      <c r="D25" s="18">
        <v>693596.99999999383</v>
      </c>
    </row>
    <row r="26" spans="2:4" ht="19.5" customHeight="1">
      <c r="B26" s="11" t="s">
        <v>56</v>
      </c>
      <c r="C26" s="18">
        <v>122138.9999999993</v>
      </c>
      <c r="D26" s="18">
        <v>119409.00000000028</v>
      </c>
    </row>
    <row r="27" spans="2:4" ht="19.5" customHeight="1">
      <c r="B27" s="11" t="s">
        <v>57</v>
      </c>
      <c r="C27" s="18">
        <v>207229.9999999982</v>
      </c>
      <c r="D27" s="18">
        <v>194812.00000000012</v>
      </c>
    </row>
    <row r="28" spans="2:4" ht="19.5" customHeight="1">
      <c r="B28" s="11" t="s">
        <v>58</v>
      </c>
      <c r="C28" s="18">
        <v>73435.999999999898</v>
      </c>
      <c r="D28" s="18">
        <v>72664.000000000015</v>
      </c>
    </row>
    <row r="29" spans="2:4" ht="19.5" customHeight="1">
      <c r="B29" s="11" t="s">
        <v>59</v>
      </c>
      <c r="C29" s="18">
        <v>40629.999999999796</v>
      </c>
      <c r="D29" s="18">
        <v>39915.000000000044</v>
      </c>
    </row>
    <row r="30" spans="2:4" ht="19.5" customHeight="1">
      <c r="B30" s="11" t="s">
        <v>60</v>
      </c>
      <c r="C30" s="18">
        <v>110274.99999999997</v>
      </c>
      <c r="D30" s="18">
        <v>108752.99999999964</v>
      </c>
    </row>
    <row r="31" spans="2:4" ht="3.75" customHeight="1">
      <c r="B31" s="17"/>
      <c r="C31" s="17"/>
      <c r="D31" s="17"/>
    </row>
    <row r="32" spans="2:4" ht="6" customHeight="1">
      <c r="B32" s="1"/>
      <c r="C32" s="22"/>
    </row>
    <row r="33" spans="2:5" ht="62.25" customHeight="1">
      <c r="B33" s="151" t="s">
        <v>377</v>
      </c>
      <c r="C33" s="151"/>
      <c r="D33" s="151"/>
      <c r="E33" s="60"/>
    </row>
    <row r="34" spans="2:5" ht="62.25" customHeight="1">
      <c r="B34" s="151" t="s">
        <v>378</v>
      </c>
      <c r="C34" s="151"/>
      <c r="D34" s="151"/>
      <c r="E34" s="60"/>
    </row>
    <row r="35" spans="2:5">
      <c r="B35" s="1"/>
    </row>
    <row r="36" spans="2:5">
      <c r="B36" s="3"/>
    </row>
    <row r="37" spans="2:5">
      <c r="B37" s="4"/>
    </row>
  </sheetData>
  <mergeCells count="7">
    <mergeCell ref="B33:D33"/>
    <mergeCell ref="B34:D34"/>
    <mergeCell ref="C8:D8"/>
    <mergeCell ref="B8:B10"/>
    <mergeCell ref="B3:D3"/>
    <mergeCell ref="B5:D5"/>
    <mergeCell ref="B6:D6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sheetPr>
    <tabColor rgb="FFD3D3F5"/>
    <pageSetUpPr fitToPage="1"/>
  </sheetPr>
  <dimension ref="B2:W59"/>
  <sheetViews>
    <sheetView showGridLines="0" zoomScaleNormal="100" workbookViewId="0"/>
  </sheetViews>
  <sheetFormatPr defaultColWidth="9.140625" defaultRowHeight="14.25" outlineLevelRow="1"/>
  <cols>
    <col min="1" max="1" width="8" style="15" customWidth="1"/>
    <col min="2" max="2" width="3.5703125" style="15" customWidth="1"/>
    <col min="3" max="3" width="53.140625" style="15" customWidth="1"/>
    <col min="4" max="4" width="7.85546875" style="15" bestFit="1" customWidth="1"/>
    <col min="5" max="5" width="6.85546875" style="15" bestFit="1" customWidth="1"/>
    <col min="6" max="6" width="7.7109375" style="15" customWidth="1"/>
    <col min="7" max="7" width="5.7109375" style="15" customWidth="1"/>
    <col min="8" max="9" width="6.85546875" style="15" bestFit="1" customWidth="1"/>
    <col min="10" max="10" width="7.85546875" style="15" bestFit="1" customWidth="1"/>
    <col min="11" max="11" width="7" style="15" customWidth="1"/>
    <col min="12" max="12" width="7.85546875" style="15" bestFit="1" customWidth="1"/>
    <col min="13" max="13" width="7" style="15" customWidth="1"/>
    <col min="14" max="14" width="6.7109375" style="15" customWidth="1"/>
    <col min="15" max="17" width="7" style="15" customWidth="1"/>
    <col min="18" max="18" width="5" style="15" customWidth="1"/>
    <col min="19" max="20" width="7" style="15" customWidth="1"/>
    <col min="21" max="21" width="7.42578125" style="15" bestFit="1" customWidth="1"/>
    <col min="22" max="22" width="7.85546875" style="15" customWidth="1"/>
    <col min="23" max="16384" width="9.140625" style="15"/>
  </cols>
  <sheetData>
    <row r="2" spans="2:23" ht="15">
      <c r="C2" s="14"/>
      <c r="D2" s="14"/>
      <c r="E2" s="14"/>
      <c r="F2" s="14"/>
      <c r="V2" s="14" t="s">
        <v>269</v>
      </c>
    </row>
    <row r="3" spans="2:23" ht="28.5" customHeight="1">
      <c r="B3" s="145" t="s">
        <v>493</v>
      </c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  <c r="Q3" s="145"/>
      <c r="R3" s="145"/>
      <c r="S3" s="145"/>
      <c r="T3" s="145"/>
      <c r="U3" s="145"/>
      <c r="V3" s="145"/>
    </row>
    <row r="4" spans="2:23" ht="3.75" customHeight="1"/>
    <row r="5" spans="2:23" ht="13.5" customHeight="1">
      <c r="B5" s="147">
        <v>2023</v>
      </c>
      <c r="C5" s="147"/>
      <c r="D5" s="147"/>
      <c r="E5" s="147"/>
      <c r="F5" s="147"/>
      <c r="G5" s="147"/>
      <c r="H5" s="147"/>
      <c r="I5" s="147"/>
      <c r="J5" s="147"/>
      <c r="K5" s="147"/>
      <c r="L5" s="147"/>
      <c r="M5" s="147"/>
      <c r="N5" s="147"/>
      <c r="O5" s="147"/>
      <c r="P5" s="147"/>
      <c r="Q5" s="147"/>
      <c r="R5" s="147"/>
      <c r="S5" s="147"/>
      <c r="T5" s="147"/>
      <c r="U5" s="147"/>
      <c r="V5" s="147"/>
    </row>
    <row r="6" spans="2:23" ht="15" customHeight="1">
      <c r="B6" s="146" t="s">
        <v>40</v>
      </c>
      <c r="C6" s="146"/>
      <c r="D6" s="146"/>
      <c r="E6" s="146"/>
      <c r="F6" s="146"/>
      <c r="G6" s="146"/>
      <c r="H6" s="146"/>
      <c r="I6" s="146"/>
      <c r="J6" s="146"/>
      <c r="K6" s="146"/>
      <c r="L6" s="146"/>
      <c r="M6" s="146"/>
      <c r="N6" s="146"/>
      <c r="O6" s="146"/>
      <c r="P6" s="146"/>
      <c r="Q6" s="146"/>
      <c r="R6" s="146"/>
      <c r="S6" s="146"/>
      <c r="T6" s="146"/>
      <c r="U6" s="146"/>
      <c r="V6" s="146"/>
    </row>
    <row r="7" spans="2:23" ht="3" customHeight="1"/>
    <row r="8" spans="2:23" ht="26.25" customHeight="1">
      <c r="B8" s="157" t="s">
        <v>38</v>
      </c>
      <c r="C8" s="157"/>
      <c r="D8" s="162" t="s">
        <v>303</v>
      </c>
      <c r="E8" s="159"/>
      <c r="F8" s="159"/>
      <c r="G8" s="159"/>
      <c r="H8" s="159"/>
      <c r="I8" s="159"/>
      <c r="J8" s="159"/>
      <c r="K8" s="159"/>
      <c r="L8" s="159"/>
      <c r="M8" s="159"/>
      <c r="N8" s="159"/>
      <c r="O8" s="159"/>
      <c r="P8" s="159"/>
      <c r="Q8" s="159"/>
      <c r="R8" s="159"/>
      <c r="S8" s="159"/>
      <c r="T8" s="159"/>
      <c r="U8" s="159"/>
      <c r="V8" s="159"/>
    </row>
    <row r="9" spans="2:23" ht="3.75" customHeight="1">
      <c r="B9" s="157"/>
      <c r="C9" s="157"/>
      <c r="D9" s="94"/>
      <c r="E9" s="25"/>
      <c r="F9" s="25"/>
      <c r="G9" s="25"/>
      <c r="H9" s="25"/>
      <c r="I9" s="95"/>
      <c r="J9" s="94"/>
      <c r="K9" s="25"/>
      <c r="L9" s="94"/>
      <c r="M9" s="25"/>
      <c r="N9" s="94"/>
      <c r="O9" s="25"/>
      <c r="P9" s="25"/>
      <c r="Q9" s="25"/>
      <c r="R9" s="25"/>
      <c r="S9" s="25"/>
      <c r="T9" s="25"/>
      <c r="U9" s="95"/>
      <c r="V9" s="94"/>
    </row>
    <row r="10" spans="2:23" s="16" customFormat="1" ht="112.5" customHeight="1">
      <c r="B10" s="157"/>
      <c r="C10" s="157"/>
      <c r="D10" s="99" t="s">
        <v>19</v>
      </c>
      <c r="E10" s="98" t="s">
        <v>304</v>
      </c>
      <c r="F10" s="27" t="s">
        <v>305</v>
      </c>
      <c r="G10" s="98" t="s">
        <v>306</v>
      </c>
      <c r="H10" s="98" t="s">
        <v>307</v>
      </c>
      <c r="I10" s="97" t="s">
        <v>308</v>
      </c>
      <c r="J10" s="99" t="s">
        <v>309</v>
      </c>
      <c r="K10" s="98" t="s">
        <v>310</v>
      </c>
      <c r="L10" s="99" t="s">
        <v>311</v>
      </c>
      <c r="M10" s="98" t="s">
        <v>312</v>
      </c>
      <c r="N10" s="99" t="s">
        <v>313</v>
      </c>
      <c r="O10" s="98" t="s">
        <v>314</v>
      </c>
      <c r="P10" s="27" t="s">
        <v>315</v>
      </c>
      <c r="Q10" s="98" t="s">
        <v>316</v>
      </c>
      <c r="R10" s="98" t="s">
        <v>317</v>
      </c>
      <c r="S10" s="97" t="s">
        <v>318</v>
      </c>
      <c r="T10" s="97" t="s">
        <v>490</v>
      </c>
      <c r="U10" s="97" t="s">
        <v>491</v>
      </c>
      <c r="V10" s="99" t="s">
        <v>319</v>
      </c>
    </row>
    <row r="11" spans="2:23" ht="3.75" customHeight="1"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</row>
    <row r="12" spans="2:23" ht="20.25" customHeight="1">
      <c r="C12" s="5" t="s">
        <v>19</v>
      </c>
      <c r="D12" s="37">
        <f>+SUM(E12:V12)</f>
        <v>886276.00000000396</v>
      </c>
      <c r="E12" s="37">
        <v>72380.000000000204</v>
      </c>
      <c r="F12" s="37">
        <v>18121.999999999996</v>
      </c>
      <c r="G12" s="37">
        <v>808.99999999999977</v>
      </c>
      <c r="H12" s="37">
        <v>85487.000000000451</v>
      </c>
      <c r="I12" s="37">
        <v>50723.000000000138</v>
      </c>
      <c r="J12" s="37">
        <v>181027.00000000009</v>
      </c>
      <c r="K12" s="37">
        <v>7399.9999999999827</v>
      </c>
      <c r="L12" s="37">
        <v>183970.00000000102</v>
      </c>
      <c r="M12" s="37">
        <v>15421.000000000004</v>
      </c>
      <c r="N12" s="37">
        <v>22221.999999999942</v>
      </c>
      <c r="O12" s="37">
        <v>4403.9999999999991</v>
      </c>
      <c r="P12" s="37">
        <v>7464.0000000000018</v>
      </c>
      <c r="Q12" s="37">
        <v>228.99999999999997</v>
      </c>
      <c r="R12" s="37">
        <v>148.00000000000003</v>
      </c>
      <c r="S12" s="37">
        <v>51564.000000000138</v>
      </c>
      <c r="T12" s="37">
        <v>1915.9999999999993</v>
      </c>
      <c r="U12" s="37">
        <v>12737.999999999987</v>
      </c>
      <c r="V12" s="37">
        <v>170252.00000000192</v>
      </c>
      <c r="W12" s="74"/>
    </row>
    <row r="13" spans="2:23" ht="20.25" customHeight="1">
      <c r="B13" s="7" t="s">
        <v>20</v>
      </c>
      <c r="C13" s="8" t="s">
        <v>26</v>
      </c>
      <c r="D13" s="37">
        <f t="shared" ref="D13:D56" si="0">+SUM(E13:V13)</f>
        <v>15738.000000000005</v>
      </c>
      <c r="E13" s="38">
        <v>1047.9999999999998</v>
      </c>
      <c r="F13" s="38">
        <v>523</v>
      </c>
      <c r="G13" s="38">
        <v>1</v>
      </c>
      <c r="H13" s="38">
        <v>2710</v>
      </c>
      <c r="I13" s="38">
        <v>1092.9999999999991</v>
      </c>
      <c r="J13" s="38">
        <v>3717.0000000000045</v>
      </c>
      <c r="K13" s="38">
        <v>80.000000000000014</v>
      </c>
      <c r="L13" s="38">
        <v>3678.0000000000041</v>
      </c>
      <c r="M13" s="38">
        <v>66</v>
      </c>
      <c r="N13" s="38">
        <v>283.00000000000017</v>
      </c>
      <c r="O13" s="38">
        <v>2</v>
      </c>
      <c r="P13" s="38">
        <v>197.99999999999997</v>
      </c>
      <c r="Q13" s="38">
        <v>5</v>
      </c>
      <c r="R13" s="38">
        <v>0</v>
      </c>
      <c r="S13" s="38">
        <v>357.00000000000006</v>
      </c>
      <c r="T13" s="38">
        <v>1</v>
      </c>
      <c r="U13" s="38">
        <v>96</v>
      </c>
      <c r="V13" s="38">
        <v>1879.999999999998</v>
      </c>
      <c r="W13" s="74"/>
    </row>
    <row r="14" spans="2:23" ht="20.25" customHeight="1">
      <c r="B14" s="7" t="s">
        <v>0</v>
      </c>
      <c r="C14" s="8" t="s">
        <v>21</v>
      </c>
      <c r="D14" s="37">
        <f t="shared" si="0"/>
        <v>6153</v>
      </c>
      <c r="E14" s="38">
        <v>855.00000000000011</v>
      </c>
      <c r="F14" s="38">
        <v>91</v>
      </c>
      <c r="G14" s="38">
        <v>51</v>
      </c>
      <c r="H14" s="38">
        <v>826.00000000000011</v>
      </c>
      <c r="I14" s="38">
        <v>716.99999999999989</v>
      </c>
      <c r="J14" s="38">
        <v>1140.9999999999998</v>
      </c>
      <c r="K14" s="38">
        <v>48</v>
      </c>
      <c r="L14" s="38">
        <v>1178.9999999999995</v>
      </c>
      <c r="M14" s="38">
        <v>2</v>
      </c>
      <c r="N14" s="38">
        <v>6</v>
      </c>
      <c r="O14" s="38">
        <v>0</v>
      </c>
      <c r="P14" s="38">
        <v>53</v>
      </c>
      <c r="Q14" s="38">
        <v>3</v>
      </c>
      <c r="R14" s="38">
        <v>1</v>
      </c>
      <c r="S14" s="38">
        <v>338</v>
      </c>
      <c r="T14" s="38">
        <v>2</v>
      </c>
      <c r="U14" s="38">
        <v>176.99999999999997</v>
      </c>
      <c r="V14" s="38">
        <v>663.00000000000023</v>
      </c>
      <c r="W14" s="74"/>
    </row>
    <row r="15" spans="2:23" ht="20.25" customHeight="1">
      <c r="B15" s="7" t="s">
        <v>1</v>
      </c>
      <c r="C15" s="8" t="s">
        <v>22</v>
      </c>
      <c r="D15" s="37">
        <f t="shared" si="0"/>
        <v>177009</v>
      </c>
      <c r="E15" s="38">
        <f>+SUM(E16:E39)</f>
        <v>16864</v>
      </c>
      <c r="F15" s="38">
        <f t="shared" ref="F15:V15" si="1">+SUM(F16:F39)</f>
        <v>3079</v>
      </c>
      <c r="G15" s="38">
        <f t="shared" si="1"/>
        <v>303</v>
      </c>
      <c r="H15" s="38">
        <f t="shared" si="1"/>
        <v>16890</v>
      </c>
      <c r="I15" s="38">
        <f t="shared" si="1"/>
        <v>8790.0000000000018</v>
      </c>
      <c r="J15" s="38">
        <f t="shared" si="1"/>
        <v>36222</v>
      </c>
      <c r="K15" s="38">
        <f t="shared" si="1"/>
        <v>1611</v>
      </c>
      <c r="L15" s="38">
        <f t="shared" si="1"/>
        <v>37201.000000000015</v>
      </c>
      <c r="M15" s="38">
        <f t="shared" si="1"/>
        <v>1027</v>
      </c>
      <c r="N15" s="38">
        <f t="shared" si="1"/>
        <v>2272.9999999999995</v>
      </c>
      <c r="O15" s="38">
        <f t="shared" si="1"/>
        <v>121</v>
      </c>
      <c r="P15" s="38">
        <f t="shared" si="1"/>
        <v>2395</v>
      </c>
      <c r="Q15" s="38">
        <f t="shared" si="1"/>
        <v>88</v>
      </c>
      <c r="R15" s="38">
        <f t="shared" si="1"/>
        <v>66</v>
      </c>
      <c r="S15" s="38">
        <f t="shared" si="1"/>
        <v>7629</v>
      </c>
      <c r="T15" s="38">
        <f t="shared" si="1"/>
        <v>467</v>
      </c>
      <c r="U15" s="38">
        <f t="shared" si="1"/>
        <v>3905</v>
      </c>
      <c r="V15" s="38">
        <f t="shared" si="1"/>
        <v>38078.000000000015</v>
      </c>
      <c r="W15" s="74"/>
    </row>
    <row r="16" spans="2:23" hidden="1" outlineLevel="1">
      <c r="B16" s="116">
        <v>10</v>
      </c>
      <c r="C16" s="117" t="s">
        <v>523</v>
      </c>
      <c r="D16" s="121">
        <f t="shared" si="0"/>
        <v>23277.000000000004</v>
      </c>
      <c r="E16" s="119">
        <v>1467</v>
      </c>
      <c r="F16" s="119">
        <v>592</v>
      </c>
      <c r="G16" s="119">
        <v>19</v>
      </c>
      <c r="H16" s="119">
        <v>2679.0000000000005</v>
      </c>
      <c r="I16" s="119">
        <v>1139.0000000000002</v>
      </c>
      <c r="J16" s="119">
        <v>5610.9999999999964</v>
      </c>
      <c r="K16" s="119">
        <v>205</v>
      </c>
      <c r="L16" s="119">
        <v>5624.0000000000064</v>
      </c>
      <c r="M16" s="119">
        <v>105</v>
      </c>
      <c r="N16" s="119">
        <v>601.99999999999989</v>
      </c>
      <c r="O16" s="119">
        <v>1</v>
      </c>
      <c r="P16" s="119">
        <v>334</v>
      </c>
      <c r="Q16" s="119">
        <v>4</v>
      </c>
      <c r="R16" s="119">
        <v>2</v>
      </c>
      <c r="S16" s="119">
        <v>694.99999999999989</v>
      </c>
      <c r="T16" s="119">
        <v>123</v>
      </c>
      <c r="U16" s="119">
        <v>280.00000000000011</v>
      </c>
      <c r="V16" s="119">
        <v>3795.0000000000005</v>
      </c>
    </row>
    <row r="17" spans="2:22" hidden="1" outlineLevel="1">
      <c r="B17" s="116">
        <v>11</v>
      </c>
      <c r="C17" s="117" t="s">
        <v>524</v>
      </c>
      <c r="D17" s="121">
        <f t="shared" si="0"/>
        <v>2225</v>
      </c>
      <c r="E17" s="119">
        <v>49</v>
      </c>
      <c r="F17" s="119">
        <v>3</v>
      </c>
      <c r="G17" s="119">
        <v>0</v>
      </c>
      <c r="H17" s="119">
        <v>254.00000000000003</v>
      </c>
      <c r="I17" s="119">
        <v>38</v>
      </c>
      <c r="J17" s="119">
        <v>558.99999999999977</v>
      </c>
      <c r="K17" s="119">
        <v>2</v>
      </c>
      <c r="L17" s="119">
        <v>682.00000000000011</v>
      </c>
      <c r="M17" s="119">
        <v>0</v>
      </c>
      <c r="N17" s="119">
        <v>31.999999999999996</v>
      </c>
      <c r="O17" s="119">
        <v>0</v>
      </c>
      <c r="P17" s="119">
        <v>19</v>
      </c>
      <c r="Q17" s="119">
        <v>0</v>
      </c>
      <c r="R17" s="119">
        <v>1</v>
      </c>
      <c r="S17" s="119">
        <v>56.999999999999993</v>
      </c>
      <c r="T17" s="119">
        <v>0</v>
      </c>
      <c r="U17" s="119">
        <v>128</v>
      </c>
      <c r="V17" s="119">
        <v>401.00000000000011</v>
      </c>
    </row>
    <row r="18" spans="2:22" hidden="1" outlineLevel="1">
      <c r="B18" s="116">
        <v>12</v>
      </c>
      <c r="C18" s="117" t="s">
        <v>525</v>
      </c>
      <c r="D18" s="121">
        <f t="shared" si="0"/>
        <v>4</v>
      </c>
      <c r="E18" s="119">
        <v>0</v>
      </c>
      <c r="F18" s="119">
        <v>0</v>
      </c>
      <c r="G18" s="119">
        <v>0</v>
      </c>
      <c r="H18" s="119">
        <v>0</v>
      </c>
      <c r="I18" s="119">
        <v>0</v>
      </c>
      <c r="J18" s="119">
        <v>2</v>
      </c>
      <c r="K18" s="119">
        <v>0</v>
      </c>
      <c r="L18" s="119">
        <v>1</v>
      </c>
      <c r="M18" s="119">
        <v>0</v>
      </c>
      <c r="N18" s="119">
        <v>0</v>
      </c>
      <c r="O18" s="119">
        <v>0</v>
      </c>
      <c r="P18" s="119">
        <v>0</v>
      </c>
      <c r="Q18" s="119">
        <v>0</v>
      </c>
      <c r="R18" s="119">
        <v>0</v>
      </c>
      <c r="S18" s="119">
        <v>1</v>
      </c>
      <c r="T18" s="119">
        <v>0</v>
      </c>
      <c r="U18" s="119">
        <v>0</v>
      </c>
      <c r="V18" s="119">
        <v>0</v>
      </c>
    </row>
    <row r="19" spans="2:22" hidden="1" outlineLevel="1">
      <c r="B19" s="116">
        <v>13</v>
      </c>
      <c r="C19" s="117" t="s">
        <v>526</v>
      </c>
      <c r="D19" s="121">
        <f t="shared" si="0"/>
        <v>6845.9999999999991</v>
      </c>
      <c r="E19" s="119">
        <v>751.00000000000023</v>
      </c>
      <c r="F19" s="119">
        <v>11</v>
      </c>
      <c r="G19" s="119">
        <v>2</v>
      </c>
      <c r="H19" s="119">
        <v>608</v>
      </c>
      <c r="I19" s="119">
        <v>74.000000000000014</v>
      </c>
      <c r="J19" s="119">
        <v>1689.9999999999998</v>
      </c>
      <c r="K19" s="119">
        <v>3</v>
      </c>
      <c r="L19" s="119">
        <v>1690.0000000000005</v>
      </c>
      <c r="M19" s="119">
        <v>13</v>
      </c>
      <c r="N19" s="119">
        <v>108.00000000000003</v>
      </c>
      <c r="O19" s="119">
        <v>1</v>
      </c>
      <c r="P19" s="119">
        <v>84.999999999999986</v>
      </c>
      <c r="Q19" s="119">
        <v>2</v>
      </c>
      <c r="R19" s="119">
        <v>10</v>
      </c>
      <c r="S19" s="119">
        <v>64</v>
      </c>
      <c r="T19" s="119">
        <v>0</v>
      </c>
      <c r="U19" s="119">
        <v>17</v>
      </c>
      <c r="V19" s="119">
        <v>1716.9999999999991</v>
      </c>
    </row>
    <row r="20" spans="2:22" hidden="1" outlineLevel="1">
      <c r="B20" s="116">
        <v>14</v>
      </c>
      <c r="C20" s="117" t="s">
        <v>527</v>
      </c>
      <c r="D20" s="121">
        <f t="shared" si="0"/>
        <v>9315</v>
      </c>
      <c r="E20" s="119">
        <v>423.00000000000011</v>
      </c>
      <c r="F20" s="119">
        <v>19</v>
      </c>
      <c r="G20" s="119">
        <v>0</v>
      </c>
      <c r="H20" s="119">
        <v>300.00000000000006</v>
      </c>
      <c r="I20" s="119">
        <v>118.99999999999999</v>
      </c>
      <c r="J20" s="119">
        <v>3008.9999999999995</v>
      </c>
      <c r="K20" s="119">
        <v>178</v>
      </c>
      <c r="L20" s="119">
        <v>2787.0000000000005</v>
      </c>
      <c r="M20" s="119">
        <v>1</v>
      </c>
      <c r="N20" s="119">
        <v>27.999999999999996</v>
      </c>
      <c r="O20" s="119">
        <v>0</v>
      </c>
      <c r="P20" s="119">
        <v>103</v>
      </c>
      <c r="Q20" s="119">
        <v>0</v>
      </c>
      <c r="R20" s="119">
        <v>0</v>
      </c>
      <c r="S20" s="119">
        <v>109.00000000000001</v>
      </c>
      <c r="T20" s="119">
        <v>0</v>
      </c>
      <c r="U20" s="119">
        <v>161</v>
      </c>
      <c r="V20" s="119">
        <v>2078.0000000000005</v>
      </c>
    </row>
    <row r="21" spans="2:22" hidden="1" outlineLevel="1">
      <c r="B21" s="116">
        <v>15</v>
      </c>
      <c r="C21" s="117" t="s">
        <v>528</v>
      </c>
      <c r="D21" s="121">
        <f t="shared" si="0"/>
        <v>6585</v>
      </c>
      <c r="E21" s="119">
        <v>800.99999999999989</v>
      </c>
      <c r="F21" s="119">
        <v>138.00000000000003</v>
      </c>
      <c r="G21" s="119">
        <v>11</v>
      </c>
      <c r="H21" s="119">
        <v>286.99999999999994</v>
      </c>
      <c r="I21" s="119">
        <v>251.00000000000003</v>
      </c>
      <c r="J21" s="119">
        <v>1783</v>
      </c>
      <c r="K21" s="119">
        <v>115.99999999999999</v>
      </c>
      <c r="L21" s="119">
        <v>1685.9999999999995</v>
      </c>
      <c r="M21" s="119">
        <v>19.000000000000004</v>
      </c>
      <c r="N21" s="119">
        <v>109.00000000000003</v>
      </c>
      <c r="O21" s="119">
        <v>2</v>
      </c>
      <c r="P21" s="119">
        <v>81</v>
      </c>
      <c r="Q21" s="119">
        <v>1</v>
      </c>
      <c r="R21" s="119">
        <v>0</v>
      </c>
      <c r="S21" s="119">
        <v>259.99999999999994</v>
      </c>
      <c r="T21" s="119">
        <v>0</v>
      </c>
      <c r="U21" s="119">
        <v>39</v>
      </c>
      <c r="V21" s="119">
        <v>1000.9999999999998</v>
      </c>
    </row>
    <row r="22" spans="2:22" hidden="1" outlineLevel="1">
      <c r="B22" s="116">
        <v>16</v>
      </c>
      <c r="C22" s="117" t="s">
        <v>529</v>
      </c>
      <c r="D22" s="121">
        <f t="shared" si="0"/>
        <v>9193</v>
      </c>
      <c r="E22" s="119">
        <v>1116.9999999999998</v>
      </c>
      <c r="F22" s="119">
        <v>95.000000000000014</v>
      </c>
      <c r="G22" s="119">
        <v>0</v>
      </c>
      <c r="H22" s="119">
        <v>704.99999999999989</v>
      </c>
      <c r="I22" s="119">
        <v>589.00000000000011</v>
      </c>
      <c r="J22" s="119">
        <v>1590.9999999999998</v>
      </c>
      <c r="K22" s="119">
        <v>56</v>
      </c>
      <c r="L22" s="119">
        <v>1713.9999999999993</v>
      </c>
      <c r="M22" s="119">
        <v>18</v>
      </c>
      <c r="N22" s="119">
        <v>37</v>
      </c>
      <c r="O22" s="119">
        <v>0</v>
      </c>
      <c r="P22" s="119">
        <v>74.999999999999986</v>
      </c>
      <c r="Q22" s="119">
        <v>0</v>
      </c>
      <c r="R22" s="119">
        <v>0</v>
      </c>
      <c r="S22" s="119">
        <v>410.00000000000006</v>
      </c>
      <c r="T22" s="119">
        <v>0</v>
      </c>
      <c r="U22" s="119">
        <v>384.00000000000006</v>
      </c>
      <c r="V22" s="119">
        <v>2402.0000000000014</v>
      </c>
    </row>
    <row r="23" spans="2:22" hidden="1" outlineLevel="1">
      <c r="B23" s="116">
        <v>17</v>
      </c>
      <c r="C23" s="117" t="s">
        <v>530</v>
      </c>
      <c r="D23" s="121">
        <f t="shared" si="0"/>
        <v>7895.0000000000009</v>
      </c>
      <c r="E23" s="119">
        <v>1059</v>
      </c>
      <c r="F23" s="119">
        <v>9</v>
      </c>
      <c r="G23" s="119">
        <v>1</v>
      </c>
      <c r="H23" s="119">
        <v>658</v>
      </c>
      <c r="I23" s="119">
        <v>580</v>
      </c>
      <c r="J23" s="119">
        <v>1805.0000000000007</v>
      </c>
      <c r="K23" s="119">
        <v>8</v>
      </c>
      <c r="L23" s="119">
        <v>1478</v>
      </c>
      <c r="M23" s="119">
        <v>12</v>
      </c>
      <c r="N23" s="119">
        <v>12</v>
      </c>
      <c r="O23" s="119">
        <v>3</v>
      </c>
      <c r="P23" s="119">
        <v>8</v>
      </c>
      <c r="Q23" s="119">
        <v>0</v>
      </c>
      <c r="R23" s="119">
        <v>0</v>
      </c>
      <c r="S23" s="119">
        <v>649</v>
      </c>
      <c r="T23" s="119">
        <v>66</v>
      </c>
      <c r="U23" s="119">
        <v>405</v>
      </c>
      <c r="V23" s="119">
        <v>1142.0000000000002</v>
      </c>
    </row>
    <row r="24" spans="2:22" hidden="1" outlineLevel="1">
      <c r="B24" s="116">
        <v>18</v>
      </c>
      <c r="C24" s="117" t="s">
        <v>531</v>
      </c>
      <c r="D24" s="121">
        <f t="shared" si="0"/>
        <v>6132.0000000000018</v>
      </c>
      <c r="E24" s="119">
        <v>237.00000000000006</v>
      </c>
      <c r="F24" s="119">
        <v>51.000000000000007</v>
      </c>
      <c r="G24" s="119">
        <v>3</v>
      </c>
      <c r="H24" s="119">
        <v>319.00000000000006</v>
      </c>
      <c r="I24" s="119">
        <v>156</v>
      </c>
      <c r="J24" s="119">
        <v>1665.0000000000007</v>
      </c>
      <c r="K24" s="119">
        <v>21.999999999999996</v>
      </c>
      <c r="L24" s="119">
        <v>1020.0000000000002</v>
      </c>
      <c r="M24" s="119">
        <v>12</v>
      </c>
      <c r="N24" s="119">
        <v>136.99999999999997</v>
      </c>
      <c r="O24" s="119">
        <v>2</v>
      </c>
      <c r="P24" s="119">
        <v>29</v>
      </c>
      <c r="Q24" s="119">
        <v>19</v>
      </c>
      <c r="R24" s="119">
        <v>1</v>
      </c>
      <c r="S24" s="119">
        <v>584</v>
      </c>
      <c r="T24" s="119">
        <v>90</v>
      </c>
      <c r="U24" s="119">
        <v>36</v>
      </c>
      <c r="V24" s="119">
        <v>1749.0000000000009</v>
      </c>
    </row>
    <row r="25" spans="2:22" hidden="1" outlineLevel="1">
      <c r="B25" s="116">
        <v>19</v>
      </c>
      <c r="C25" s="117" t="s">
        <v>532</v>
      </c>
      <c r="D25" s="121">
        <f t="shared" si="0"/>
        <v>2862</v>
      </c>
      <c r="E25" s="119">
        <v>48</v>
      </c>
      <c r="F25" s="119">
        <v>13</v>
      </c>
      <c r="G25" s="119">
        <v>0</v>
      </c>
      <c r="H25" s="119">
        <v>173</v>
      </c>
      <c r="I25" s="119">
        <v>0</v>
      </c>
      <c r="J25" s="119">
        <v>1142</v>
      </c>
      <c r="K25" s="119">
        <v>7</v>
      </c>
      <c r="L25" s="119">
        <v>890.00000000000011</v>
      </c>
      <c r="M25" s="119">
        <v>0</v>
      </c>
      <c r="N25" s="119">
        <v>41</v>
      </c>
      <c r="O25" s="119">
        <v>3</v>
      </c>
      <c r="P25" s="119">
        <v>55</v>
      </c>
      <c r="Q25" s="119">
        <v>0</v>
      </c>
      <c r="R25" s="119">
        <v>1</v>
      </c>
      <c r="S25" s="119">
        <v>202</v>
      </c>
      <c r="T25" s="119">
        <v>26</v>
      </c>
      <c r="U25" s="119">
        <v>29</v>
      </c>
      <c r="V25" s="119">
        <v>232.00000000000003</v>
      </c>
    </row>
    <row r="26" spans="2:22" hidden="1" outlineLevel="1">
      <c r="B26" s="116">
        <v>20</v>
      </c>
      <c r="C26" s="117" t="s">
        <v>533</v>
      </c>
      <c r="D26" s="121">
        <f t="shared" si="0"/>
        <v>7380</v>
      </c>
      <c r="E26" s="119">
        <v>817</v>
      </c>
      <c r="F26" s="119">
        <v>82</v>
      </c>
      <c r="G26" s="119">
        <v>1</v>
      </c>
      <c r="H26" s="119">
        <v>807.99999999999977</v>
      </c>
      <c r="I26" s="119">
        <v>734.99999999999989</v>
      </c>
      <c r="J26" s="119">
        <v>1434.0000000000005</v>
      </c>
      <c r="K26" s="119">
        <v>1</v>
      </c>
      <c r="L26" s="119">
        <v>1481.0000000000002</v>
      </c>
      <c r="M26" s="119">
        <v>519</v>
      </c>
      <c r="N26" s="119">
        <v>137</v>
      </c>
      <c r="O26" s="119">
        <v>9</v>
      </c>
      <c r="P26" s="119">
        <v>74</v>
      </c>
      <c r="Q26" s="119">
        <v>0</v>
      </c>
      <c r="R26" s="119">
        <v>0</v>
      </c>
      <c r="S26" s="119">
        <v>139</v>
      </c>
      <c r="T26" s="119">
        <v>92.999999999999986</v>
      </c>
      <c r="U26" s="119">
        <v>301.99999999999994</v>
      </c>
      <c r="V26" s="119">
        <v>748.00000000000023</v>
      </c>
    </row>
    <row r="27" spans="2:22" hidden="1" outlineLevel="1">
      <c r="B27" s="116">
        <v>21</v>
      </c>
      <c r="C27" s="117" t="s">
        <v>534</v>
      </c>
      <c r="D27" s="121">
        <f t="shared" si="0"/>
        <v>746</v>
      </c>
      <c r="E27" s="119">
        <v>156</v>
      </c>
      <c r="F27" s="119">
        <v>5</v>
      </c>
      <c r="G27" s="119">
        <v>2</v>
      </c>
      <c r="H27" s="119">
        <v>25</v>
      </c>
      <c r="I27" s="119">
        <v>5</v>
      </c>
      <c r="J27" s="119">
        <v>136</v>
      </c>
      <c r="K27" s="119">
        <v>5</v>
      </c>
      <c r="L27" s="119">
        <v>172.00000000000003</v>
      </c>
      <c r="M27" s="119">
        <v>0</v>
      </c>
      <c r="N27" s="119">
        <v>2</v>
      </c>
      <c r="O27" s="119">
        <v>9</v>
      </c>
      <c r="P27" s="119">
        <v>3</v>
      </c>
      <c r="Q27" s="119">
        <v>0</v>
      </c>
      <c r="R27" s="119">
        <v>0</v>
      </c>
      <c r="S27" s="119">
        <v>47</v>
      </c>
      <c r="T27" s="119">
        <v>0</v>
      </c>
      <c r="U27" s="119">
        <v>4</v>
      </c>
      <c r="V27" s="119">
        <v>174.99999999999994</v>
      </c>
    </row>
    <row r="28" spans="2:22" hidden="1" outlineLevel="1">
      <c r="B28" s="116">
        <v>22</v>
      </c>
      <c r="C28" s="117" t="s">
        <v>535</v>
      </c>
      <c r="D28" s="121">
        <f t="shared" si="0"/>
        <v>9586.0000000000036</v>
      </c>
      <c r="E28" s="119">
        <v>882.99999999999989</v>
      </c>
      <c r="F28" s="119">
        <v>596</v>
      </c>
      <c r="G28" s="119">
        <v>54</v>
      </c>
      <c r="H28" s="119">
        <v>265</v>
      </c>
      <c r="I28" s="119">
        <v>231.00000000000003</v>
      </c>
      <c r="J28" s="119">
        <v>1995.0000000000005</v>
      </c>
      <c r="K28" s="119">
        <v>214.99999999999997</v>
      </c>
      <c r="L28" s="119">
        <v>1978.0000000000014</v>
      </c>
      <c r="M28" s="119">
        <v>78</v>
      </c>
      <c r="N28" s="119">
        <v>77</v>
      </c>
      <c r="O28" s="119">
        <v>5</v>
      </c>
      <c r="P28" s="119">
        <v>79</v>
      </c>
      <c r="Q28" s="119">
        <v>0</v>
      </c>
      <c r="R28" s="119">
        <v>2</v>
      </c>
      <c r="S28" s="119">
        <v>234.00000000000003</v>
      </c>
      <c r="T28" s="119">
        <v>0</v>
      </c>
      <c r="U28" s="119">
        <v>208</v>
      </c>
      <c r="V28" s="119">
        <v>2686.0000000000018</v>
      </c>
    </row>
    <row r="29" spans="2:22" hidden="1" outlineLevel="1">
      <c r="B29" s="116">
        <v>23</v>
      </c>
      <c r="C29" s="117" t="s">
        <v>536</v>
      </c>
      <c r="D29" s="121">
        <f t="shared" si="0"/>
        <v>17770.000000000004</v>
      </c>
      <c r="E29" s="119">
        <v>1544.0000000000002</v>
      </c>
      <c r="F29" s="119">
        <v>161.99999999999997</v>
      </c>
      <c r="G29" s="119">
        <v>6</v>
      </c>
      <c r="H29" s="119">
        <v>4026.9999999999986</v>
      </c>
      <c r="I29" s="119">
        <v>1105.0000000000002</v>
      </c>
      <c r="J29" s="119">
        <v>3090.0000000000027</v>
      </c>
      <c r="K29" s="119">
        <v>58</v>
      </c>
      <c r="L29" s="119">
        <v>3484.0000000000023</v>
      </c>
      <c r="M29" s="119">
        <v>44</v>
      </c>
      <c r="N29" s="119">
        <v>201.99999999999997</v>
      </c>
      <c r="O29" s="119">
        <v>2</v>
      </c>
      <c r="P29" s="119">
        <v>384.99999999999983</v>
      </c>
      <c r="Q29" s="119">
        <v>4</v>
      </c>
      <c r="R29" s="119">
        <v>2</v>
      </c>
      <c r="S29" s="119">
        <v>479.99999999999989</v>
      </c>
      <c r="T29" s="119">
        <v>3</v>
      </c>
      <c r="U29" s="119">
        <v>621</v>
      </c>
      <c r="V29" s="119">
        <v>2551.0000000000014</v>
      </c>
    </row>
    <row r="30" spans="2:22" hidden="1" outlineLevel="1">
      <c r="B30" s="116">
        <v>24</v>
      </c>
      <c r="C30" s="117" t="s">
        <v>537</v>
      </c>
      <c r="D30" s="121">
        <f t="shared" si="0"/>
        <v>3019.0000000000009</v>
      </c>
      <c r="E30" s="119">
        <v>211</v>
      </c>
      <c r="F30" s="119">
        <v>157</v>
      </c>
      <c r="G30" s="119">
        <v>0</v>
      </c>
      <c r="H30" s="119">
        <v>229</v>
      </c>
      <c r="I30" s="119">
        <v>147</v>
      </c>
      <c r="J30" s="119">
        <v>449</v>
      </c>
      <c r="K30" s="119">
        <v>0</v>
      </c>
      <c r="L30" s="119">
        <v>491.00000000000017</v>
      </c>
      <c r="M30" s="119">
        <v>2</v>
      </c>
      <c r="N30" s="119">
        <v>8</v>
      </c>
      <c r="O30" s="119">
        <v>2</v>
      </c>
      <c r="P30" s="119">
        <v>4</v>
      </c>
      <c r="Q30" s="119">
        <v>0</v>
      </c>
      <c r="R30" s="119">
        <v>0</v>
      </c>
      <c r="S30" s="119">
        <v>64</v>
      </c>
      <c r="T30" s="119">
        <v>46</v>
      </c>
      <c r="U30" s="119">
        <v>49</v>
      </c>
      <c r="V30" s="119">
        <v>1160.0000000000005</v>
      </c>
    </row>
    <row r="31" spans="2:22" hidden="1" outlineLevel="1">
      <c r="B31" s="116">
        <v>25</v>
      </c>
      <c r="C31" s="117" t="s">
        <v>538</v>
      </c>
      <c r="D31" s="121">
        <f t="shared" si="0"/>
        <v>23298.000000000015</v>
      </c>
      <c r="E31" s="119">
        <v>2068</v>
      </c>
      <c r="F31" s="119">
        <v>686</v>
      </c>
      <c r="G31" s="119">
        <v>108</v>
      </c>
      <c r="H31" s="119">
        <v>1925.9999999999998</v>
      </c>
      <c r="I31" s="119">
        <v>1300.0000000000007</v>
      </c>
      <c r="J31" s="119">
        <v>4094</v>
      </c>
      <c r="K31" s="119">
        <v>284.00000000000006</v>
      </c>
      <c r="L31" s="119">
        <v>4885.0000000000064</v>
      </c>
      <c r="M31" s="119">
        <v>95</v>
      </c>
      <c r="N31" s="119">
        <v>253.00000000000006</v>
      </c>
      <c r="O31" s="119">
        <v>6</v>
      </c>
      <c r="P31" s="119">
        <v>287</v>
      </c>
      <c r="Q31" s="119">
        <v>6</v>
      </c>
      <c r="R31" s="119">
        <v>2</v>
      </c>
      <c r="S31" s="119">
        <v>788</v>
      </c>
      <c r="T31" s="119">
        <v>0</v>
      </c>
      <c r="U31" s="119">
        <v>663.00000000000023</v>
      </c>
      <c r="V31" s="119">
        <v>5847.0000000000073</v>
      </c>
    </row>
    <row r="32" spans="2:22" hidden="1" outlineLevel="1">
      <c r="B32" s="116">
        <v>26</v>
      </c>
      <c r="C32" s="117" t="s">
        <v>539</v>
      </c>
      <c r="D32" s="121">
        <f t="shared" si="0"/>
        <v>2543</v>
      </c>
      <c r="E32" s="119">
        <v>276</v>
      </c>
      <c r="F32" s="119">
        <v>1</v>
      </c>
      <c r="G32" s="119">
        <v>0</v>
      </c>
      <c r="H32" s="119">
        <v>276</v>
      </c>
      <c r="I32" s="119">
        <v>276</v>
      </c>
      <c r="J32" s="119">
        <v>356</v>
      </c>
      <c r="K32" s="119">
        <v>0</v>
      </c>
      <c r="L32" s="119">
        <v>308</v>
      </c>
      <c r="M32" s="119">
        <v>0</v>
      </c>
      <c r="N32" s="119">
        <v>113</v>
      </c>
      <c r="O32" s="119">
        <v>0</v>
      </c>
      <c r="P32" s="119">
        <v>100</v>
      </c>
      <c r="Q32" s="119">
        <v>0</v>
      </c>
      <c r="R32" s="119">
        <v>0</v>
      </c>
      <c r="S32" s="119">
        <v>521</v>
      </c>
      <c r="T32" s="119">
        <v>0</v>
      </c>
      <c r="U32" s="119">
        <v>13</v>
      </c>
      <c r="V32" s="119">
        <v>303</v>
      </c>
    </row>
    <row r="33" spans="2:23" hidden="1" outlineLevel="1">
      <c r="B33" s="116">
        <v>27</v>
      </c>
      <c r="C33" s="117" t="s">
        <v>540</v>
      </c>
      <c r="D33" s="121">
        <f t="shared" si="0"/>
        <v>5599.9999999999991</v>
      </c>
      <c r="E33" s="119">
        <v>2341.9999999999995</v>
      </c>
      <c r="F33" s="119">
        <v>39</v>
      </c>
      <c r="G33" s="119">
        <v>5</v>
      </c>
      <c r="H33" s="119">
        <v>451.99999999999994</v>
      </c>
      <c r="I33" s="119">
        <v>204.99999999999997</v>
      </c>
      <c r="J33" s="119">
        <v>889.00000000000011</v>
      </c>
      <c r="K33" s="119">
        <v>12</v>
      </c>
      <c r="L33" s="119">
        <v>413.99999999999994</v>
      </c>
      <c r="M33" s="119">
        <v>2</v>
      </c>
      <c r="N33" s="119">
        <v>122</v>
      </c>
      <c r="O33" s="119">
        <v>1</v>
      </c>
      <c r="P33" s="119">
        <v>22</v>
      </c>
      <c r="Q33" s="119">
        <v>7</v>
      </c>
      <c r="R33" s="119">
        <v>40</v>
      </c>
      <c r="S33" s="119">
        <v>300</v>
      </c>
      <c r="T33" s="119">
        <v>1</v>
      </c>
      <c r="U33" s="119">
        <v>60</v>
      </c>
      <c r="V33" s="119">
        <v>687</v>
      </c>
    </row>
    <row r="34" spans="2:23" hidden="1" outlineLevel="1">
      <c r="B34" s="116">
        <v>28</v>
      </c>
      <c r="C34" s="117" t="s">
        <v>541</v>
      </c>
      <c r="D34" s="121">
        <f t="shared" si="0"/>
        <v>7260.0000000000018</v>
      </c>
      <c r="E34" s="119">
        <v>606.00000000000011</v>
      </c>
      <c r="F34" s="119">
        <v>137</v>
      </c>
      <c r="G34" s="119">
        <v>2</v>
      </c>
      <c r="H34" s="119">
        <v>635</v>
      </c>
      <c r="I34" s="119">
        <v>436.99999999999989</v>
      </c>
      <c r="J34" s="119">
        <v>1189.9999999999998</v>
      </c>
      <c r="K34" s="119">
        <v>97</v>
      </c>
      <c r="L34" s="119">
        <v>1466</v>
      </c>
      <c r="M34" s="119">
        <v>17</v>
      </c>
      <c r="N34" s="119">
        <v>38.999999999999993</v>
      </c>
      <c r="O34" s="119">
        <v>1</v>
      </c>
      <c r="P34" s="119">
        <v>98</v>
      </c>
      <c r="Q34" s="119">
        <v>0</v>
      </c>
      <c r="R34" s="119">
        <v>2</v>
      </c>
      <c r="S34" s="119">
        <v>343</v>
      </c>
      <c r="T34" s="119">
        <v>10</v>
      </c>
      <c r="U34" s="119">
        <v>100</v>
      </c>
      <c r="V34" s="119">
        <v>2080.0000000000014</v>
      </c>
    </row>
    <row r="35" spans="2:23" hidden="1" outlineLevel="1">
      <c r="B35" s="116">
        <v>29</v>
      </c>
      <c r="C35" s="117" t="s">
        <v>542</v>
      </c>
      <c r="D35" s="121">
        <f t="shared" si="0"/>
        <v>10355</v>
      </c>
      <c r="E35" s="119">
        <v>1040.9999999999998</v>
      </c>
      <c r="F35" s="119">
        <v>58</v>
      </c>
      <c r="G35" s="119">
        <v>6</v>
      </c>
      <c r="H35" s="119">
        <v>771.00000000000023</v>
      </c>
      <c r="I35" s="119">
        <v>545.00000000000011</v>
      </c>
      <c r="J35" s="119">
        <v>968.00000000000011</v>
      </c>
      <c r="K35" s="119">
        <v>146</v>
      </c>
      <c r="L35" s="119">
        <v>1371.9999999999995</v>
      </c>
      <c r="M35" s="119">
        <v>0</v>
      </c>
      <c r="N35" s="119">
        <v>81</v>
      </c>
      <c r="O35" s="119">
        <v>1</v>
      </c>
      <c r="P35" s="119">
        <v>193</v>
      </c>
      <c r="Q35" s="119">
        <v>45</v>
      </c>
      <c r="R35" s="119">
        <v>0</v>
      </c>
      <c r="S35" s="119">
        <v>977.00000000000045</v>
      </c>
      <c r="T35" s="119">
        <v>3</v>
      </c>
      <c r="U35" s="119">
        <v>328</v>
      </c>
      <c r="V35" s="119">
        <v>3819.9999999999995</v>
      </c>
    </row>
    <row r="36" spans="2:23" hidden="1" outlineLevel="1">
      <c r="B36" s="116">
        <v>30</v>
      </c>
      <c r="C36" s="117" t="s">
        <v>543</v>
      </c>
      <c r="D36" s="121">
        <f t="shared" si="0"/>
        <v>1784</v>
      </c>
      <c r="E36" s="119">
        <v>5</v>
      </c>
      <c r="F36" s="119">
        <v>51</v>
      </c>
      <c r="G36" s="119">
        <v>64</v>
      </c>
      <c r="H36" s="119">
        <v>89</v>
      </c>
      <c r="I36" s="119">
        <v>74</v>
      </c>
      <c r="J36" s="119">
        <v>401.99999999999994</v>
      </c>
      <c r="K36" s="119">
        <v>66</v>
      </c>
      <c r="L36" s="119">
        <v>375.00000000000006</v>
      </c>
      <c r="M36" s="119">
        <v>64</v>
      </c>
      <c r="N36" s="119">
        <v>2</v>
      </c>
      <c r="O36" s="119">
        <v>65</v>
      </c>
      <c r="P36" s="119">
        <v>69</v>
      </c>
      <c r="Q36" s="119">
        <v>0</v>
      </c>
      <c r="R36" s="119">
        <v>0</v>
      </c>
      <c r="S36" s="119">
        <v>170.00000000000003</v>
      </c>
      <c r="T36" s="119">
        <v>4</v>
      </c>
      <c r="U36" s="119">
        <v>16</v>
      </c>
      <c r="V36" s="119">
        <v>268</v>
      </c>
    </row>
    <row r="37" spans="2:23" hidden="1" outlineLevel="1">
      <c r="B37" s="116">
        <v>31</v>
      </c>
      <c r="C37" s="117" t="s">
        <v>544</v>
      </c>
      <c r="D37" s="121">
        <f t="shared" si="0"/>
        <v>4796</v>
      </c>
      <c r="E37" s="119">
        <v>295.99999999999994</v>
      </c>
      <c r="F37" s="119">
        <v>49</v>
      </c>
      <c r="G37" s="119">
        <v>17</v>
      </c>
      <c r="H37" s="119">
        <v>450.99999999999994</v>
      </c>
      <c r="I37" s="119">
        <v>188.99999999999997</v>
      </c>
      <c r="J37" s="119">
        <v>742.00000000000011</v>
      </c>
      <c r="K37" s="119">
        <v>39</v>
      </c>
      <c r="L37" s="119">
        <v>1248.0000000000005</v>
      </c>
      <c r="M37" s="119">
        <v>13</v>
      </c>
      <c r="N37" s="119">
        <v>82</v>
      </c>
      <c r="O37" s="119">
        <v>1</v>
      </c>
      <c r="P37" s="119">
        <v>213</v>
      </c>
      <c r="Q37" s="119">
        <v>0</v>
      </c>
      <c r="R37" s="119">
        <v>1</v>
      </c>
      <c r="S37" s="119">
        <v>120.00000000000001</v>
      </c>
      <c r="T37" s="119">
        <v>0</v>
      </c>
      <c r="U37" s="119">
        <v>19</v>
      </c>
      <c r="V37" s="119">
        <v>1315.9999999999991</v>
      </c>
    </row>
    <row r="38" spans="2:23" hidden="1" outlineLevel="1">
      <c r="B38" s="116">
        <v>32</v>
      </c>
      <c r="C38" s="117" t="s">
        <v>545</v>
      </c>
      <c r="D38" s="121">
        <f t="shared" si="0"/>
        <v>2130</v>
      </c>
      <c r="E38" s="119">
        <v>98</v>
      </c>
      <c r="F38" s="119">
        <v>68</v>
      </c>
      <c r="G38" s="119">
        <v>1</v>
      </c>
      <c r="H38" s="119">
        <v>170.00000000000003</v>
      </c>
      <c r="I38" s="119">
        <v>61.999999999999993</v>
      </c>
      <c r="J38" s="119">
        <v>403.00000000000006</v>
      </c>
      <c r="K38" s="119">
        <v>80</v>
      </c>
      <c r="L38" s="119">
        <v>498.99999999999989</v>
      </c>
      <c r="M38" s="119">
        <v>7</v>
      </c>
      <c r="N38" s="119">
        <v>20</v>
      </c>
      <c r="O38" s="119">
        <v>7</v>
      </c>
      <c r="P38" s="119">
        <v>20.999999999999996</v>
      </c>
      <c r="Q38" s="119">
        <v>0</v>
      </c>
      <c r="R38" s="119">
        <v>1</v>
      </c>
      <c r="S38" s="119">
        <v>56</v>
      </c>
      <c r="T38" s="119">
        <v>0</v>
      </c>
      <c r="U38" s="119">
        <v>1</v>
      </c>
      <c r="V38" s="119">
        <v>636</v>
      </c>
    </row>
    <row r="39" spans="2:23" hidden="1" outlineLevel="1">
      <c r="B39" s="116">
        <v>33</v>
      </c>
      <c r="C39" s="117" t="s">
        <v>546</v>
      </c>
      <c r="D39" s="121">
        <f t="shared" si="0"/>
        <v>6408.0000000000018</v>
      </c>
      <c r="E39" s="119">
        <v>569</v>
      </c>
      <c r="F39" s="119">
        <v>57</v>
      </c>
      <c r="G39" s="119">
        <v>1</v>
      </c>
      <c r="H39" s="119">
        <v>783.00000000000034</v>
      </c>
      <c r="I39" s="119">
        <v>532.99999999999989</v>
      </c>
      <c r="J39" s="119">
        <v>1217.0000000000014</v>
      </c>
      <c r="K39" s="119">
        <v>11</v>
      </c>
      <c r="L39" s="119">
        <v>1456.0000000000002</v>
      </c>
      <c r="M39" s="119">
        <v>6</v>
      </c>
      <c r="N39" s="119">
        <v>29</v>
      </c>
      <c r="O39" s="119">
        <v>0</v>
      </c>
      <c r="P39" s="119">
        <v>57.999999999999993</v>
      </c>
      <c r="Q39" s="119">
        <v>0</v>
      </c>
      <c r="R39" s="119">
        <v>1</v>
      </c>
      <c r="S39" s="119">
        <v>358.99999999999994</v>
      </c>
      <c r="T39" s="119">
        <v>2</v>
      </c>
      <c r="U39" s="119">
        <v>42</v>
      </c>
      <c r="V39" s="119">
        <v>1284.0000000000005</v>
      </c>
    </row>
    <row r="40" spans="2:23" ht="20.25" customHeight="1" collapsed="1">
      <c r="B40" s="7" t="s">
        <v>2</v>
      </c>
      <c r="C40" s="8" t="s">
        <v>28</v>
      </c>
      <c r="D40" s="37">
        <f t="shared" si="0"/>
        <v>6031.0000000000018</v>
      </c>
      <c r="E40" s="38">
        <v>77.000000000000014</v>
      </c>
      <c r="F40" s="38">
        <v>4</v>
      </c>
      <c r="G40" s="38">
        <v>0</v>
      </c>
      <c r="H40" s="38">
        <v>91.000000000000028</v>
      </c>
      <c r="I40" s="38">
        <v>15</v>
      </c>
      <c r="J40" s="38">
        <v>429</v>
      </c>
      <c r="K40" s="38">
        <v>24</v>
      </c>
      <c r="L40" s="38">
        <v>403.99999999999994</v>
      </c>
      <c r="M40" s="38">
        <v>0</v>
      </c>
      <c r="N40" s="38">
        <v>61</v>
      </c>
      <c r="O40" s="38">
        <v>0</v>
      </c>
      <c r="P40" s="38">
        <v>18</v>
      </c>
      <c r="Q40" s="38">
        <v>0</v>
      </c>
      <c r="R40" s="38">
        <v>0</v>
      </c>
      <c r="S40" s="38">
        <v>205.00000000000003</v>
      </c>
      <c r="T40" s="38">
        <v>32</v>
      </c>
      <c r="U40" s="38">
        <v>114.99999999999997</v>
      </c>
      <c r="V40" s="38">
        <v>4556.0000000000018</v>
      </c>
      <c r="W40" s="74"/>
    </row>
    <row r="41" spans="2:23" ht="20.25" customHeight="1">
      <c r="B41" s="7" t="s">
        <v>3</v>
      </c>
      <c r="C41" s="8" t="s">
        <v>27</v>
      </c>
      <c r="D41" s="37">
        <f t="shared" si="0"/>
        <v>11611.999999999998</v>
      </c>
      <c r="E41" s="38">
        <v>345</v>
      </c>
      <c r="F41" s="38">
        <v>24</v>
      </c>
      <c r="G41" s="38">
        <v>1</v>
      </c>
      <c r="H41" s="38">
        <v>1211</v>
      </c>
      <c r="I41" s="38">
        <v>458.99999999999989</v>
      </c>
      <c r="J41" s="38">
        <v>2732.9999999999991</v>
      </c>
      <c r="K41" s="38">
        <v>103</v>
      </c>
      <c r="L41" s="38">
        <v>2316.9999999999982</v>
      </c>
      <c r="M41" s="38">
        <v>42</v>
      </c>
      <c r="N41" s="38">
        <v>250</v>
      </c>
      <c r="O41" s="38">
        <v>11</v>
      </c>
      <c r="P41" s="38">
        <v>156</v>
      </c>
      <c r="Q41" s="38">
        <v>0</v>
      </c>
      <c r="R41" s="38">
        <v>16</v>
      </c>
      <c r="S41" s="38">
        <v>1010.9999999999994</v>
      </c>
      <c r="T41" s="38">
        <v>6</v>
      </c>
      <c r="U41" s="38">
        <v>40</v>
      </c>
      <c r="V41" s="38">
        <v>2887.0000000000014</v>
      </c>
      <c r="W41" s="74"/>
    </row>
    <row r="42" spans="2:23" ht="20.25" customHeight="1">
      <c r="B42" s="7" t="s">
        <v>4</v>
      </c>
      <c r="C42" s="8" t="s">
        <v>23</v>
      </c>
      <c r="D42" s="37">
        <f t="shared" si="0"/>
        <v>57337.999999999935</v>
      </c>
      <c r="E42" s="38">
        <v>4793.9999999999891</v>
      </c>
      <c r="F42" s="38">
        <v>968.00000000000068</v>
      </c>
      <c r="G42" s="38">
        <v>20</v>
      </c>
      <c r="H42" s="38">
        <v>8042.9999999999964</v>
      </c>
      <c r="I42" s="38">
        <v>2778.0000000000032</v>
      </c>
      <c r="J42" s="38">
        <v>11254.000000000015</v>
      </c>
      <c r="K42" s="38">
        <v>196.99999999999994</v>
      </c>
      <c r="L42" s="38">
        <v>11771.999999999987</v>
      </c>
      <c r="M42" s="38">
        <v>68.999999999999986</v>
      </c>
      <c r="N42" s="38">
        <v>207.00000000000003</v>
      </c>
      <c r="O42" s="38">
        <v>1</v>
      </c>
      <c r="P42" s="38">
        <v>392.00000000000017</v>
      </c>
      <c r="Q42" s="38">
        <v>26.999999999999996</v>
      </c>
      <c r="R42" s="38">
        <v>1</v>
      </c>
      <c r="S42" s="38">
        <v>1951.9999999999975</v>
      </c>
      <c r="T42" s="38">
        <v>2</v>
      </c>
      <c r="U42" s="38">
        <v>862.99999999999966</v>
      </c>
      <c r="V42" s="38">
        <v>13997.999999999944</v>
      </c>
      <c r="W42" s="74"/>
    </row>
    <row r="43" spans="2:23" ht="20.25" customHeight="1">
      <c r="B43" s="7" t="s">
        <v>5</v>
      </c>
      <c r="C43" s="9" t="s">
        <v>162</v>
      </c>
      <c r="D43" s="37">
        <f t="shared" si="0"/>
        <v>178377</v>
      </c>
      <c r="E43" s="38">
        <v>9488.9999999999927</v>
      </c>
      <c r="F43" s="38">
        <v>2576.0000000000009</v>
      </c>
      <c r="G43" s="38">
        <v>39.999999999999986</v>
      </c>
      <c r="H43" s="38">
        <v>9771</v>
      </c>
      <c r="I43" s="38">
        <v>4571.9999999999945</v>
      </c>
      <c r="J43" s="38">
        <v>38124.999999999876</v>
      </c>
      <c r="K43" s="38">
        <v>1365.9999999999986</v>
      </c>
      <c r="L43" s="38">
        <v>38618</v>
      </c>
      <c r="M43" s="38">
        <v>13733.999999999998</v>
      </c>
      <c r="N43" s="38">
        <v>16028.000000000022</v>
      </c>
      <c r="O43" s="38">
        <v>4199</v>
      </c>
      <c r="P43" s="38">
        <v>1729.9999999999982</v>
      </c>
      <c r="Q43" s="38">
        <v>3</v>
      </c>
      <c r="R43" s="38">
        <v>13.999999999999998</v>
      </c>
      <c r="S43" s="38">
        <v>5353.9999999999936</v>
      </c>
      <c r="T43" s="38">
        <v>74.000000000000028</v>
      </c>
      <c r="U43" s="38">
        <v>2986</v>
      </c>
      <c r="V43" s="38">
        <v>29698.000000000124</v>
      </c>
      <c r="W43" s="74"/>
    </row>
    <row r="44" spans="2:23" ht="20.25" customHeight="1">
      <c r="B44" s="7" t="s">
        <v>6</v>
      </c>
      <c r="C44" s="9" t="s">
        <v>24</v>
      </c>
      <c r="D44" s="37">
        <f t="shared" si="0"/>
        <v>94814.999999999985</v>
      </c>
      <c r="E44" s="38">
        <v>10007.000000000005</v>
      </c>
      <c r="F44" s="38">
        <v>6699.0000000000018</v>
      </c>
      <c r="G44" s="38">
        <v>77</v>
      </c>
      <c r="H44" s="38">
        <v>9902.9999999999982</v>
      </c>
      <c r="I44" s="38">
        <v>9065.9999999999927</v>
      </c>
      <c r="J44" s="38">
        <v>15141.999999999991</v>
      </c>
      <c r="K44" s="38">
        <v>2055.0000000000005</v>
      </c>
      <c r="L44" s="38">
        <v>16691.999999999989</v>
      </c>
      <c r="M44" s="38">
        <v>176</v>
      </c>
      <c r="N44" s="38">
        <v>562.99999999999966</v>
      </c>
      <c r="O44" s="38">
        <v>0</v>
      </c>
      <c r="P44" s="38">
        <v>1028.9999999999995</v>
      </c>
      <c r="Q44" s="38">
        <v>30</v>
      </c>
      <c r="R44" s="38">
        <v>1</v>
      </c>
      <c r="S44" s="38">
        <v>7488.9999999999936</v>
      </c>
      <c r="T44" s="38">
        <v>2</v>
      </c>
      <c r="U44" s="38">
        <v>291.00000000000011</v>
      </c>
      <c r="V44" s="38">
        <v>15593</v>
      </c>
      <c r="W44" s="74"/>
    </row>
    <row r="45" spans="2:23" ht="20.25" customHeight="1">
      <c r="B45" s="7" t="s">
        <v>7</v>
      </c>
      <c r="C45" s="9" t="s">
        <v>31</v>
      </c>
      <c r="D45" s="37">
        <f t="shared" si="0"/>
        <v>48145.000000000036</v>
      </c>
      <c r="E45" s="38">
        <v>3025.0000000000041</v>
      </c>
      <c r="F45" s="38">
        <v>896</v>
      </c>
      <c r="G45" s="38">
        <v>51</v>
      </c>
      <c r="H45" s="38">
        <v>3908.9999999999995</v>
      </c>
      <c r="I45" s="38">
        <v>1976.9999999999991</v>
      </c>
      <c r="J45" s="38">
        <v>10609.000000000007</v>
      </c>
      <c r="K45" s="38">
        <v>330.00000000000006</v>
      </c>
      <c r="L45" s="38">
        <v>11544.999999999995</v>
      </c>
      <c r="M45" s="38">
        <v>35</v>
      </c>
      <c r="N45" s="38">
        <v>562.99999999999977</v>
      </c>
      <c r="O45" s="38">
        <v>1</v>
      </c>
      <c r="P45" s="38">
        <v>352</v>
      </c>
      <c r="Q45" s="38">
        <v>3</v>
      </c>
      <c r="R45" s="38">
        <v>6</v>
      </c>
      <c r="S45" s="38">
        <v>1613.0000000000009</v>
      </c>
      <c r="T45" s="38">
        <v>94</v>
      </c>
      <c r="U45" s="38">
        <v>633.99999999999977</v>
      </c>
      <c r="V45" s="38">
        <v>12502.000000000029</v>
      </c>
      <c r="W45" s="74"/>
    </row>
    <row r="46" spans="2:23" ht="20.25" customHeight="1">
      <c r="B46" s="7" t="s">
        <v>8</v>
      </c>
      <c r="C46" s="9" t="s">
        <v>456</v>
      </c>
      <c r="D46" s="37">
        <f t="shared" si="0"/>
        <v>46109.999999999993</v>
      </c>
      <c r="E46" s="38">
        <v>5762.9999999999982</v>
      </c>
      <c r="F46" s="38">
        <v>81</v>
      </c>
      <c r="G46" s="38">
        <v>6</v>
      </c>
      <c r="H46" s="38">
        <v>6082.0000000000018</v>
      </c>
      <c r="I46" s="38">
        <v>5470.9999999999964</v>
      </c>
      <c r="J46" s="38">
        <v>9610.0000000000055</v>
      </c>
      <c r="K46" s="38">
        <v>64</v>
      </c>
      <c r="L46" s="38">
        <v>9476.9999999999945</v>
      </c>
      <c r="M46" s="38">
        <v>17</v>
      </c>
      <c r="N46" s="38">
        <v>30.999999999999996</v>
      </c>
      <c r="O46" s="38">
        <v>5</v>
      </c>
      <c r="P46" s="38">
        <v>15</v>
      </c>
      <c r="Q46" s="38">
        <v>0</v>
      </c>
      <c r="R46" s="38">
        <v>0</v>
      </c>
      <c r="S46" s="38">
        <v>5721.9999999999982</v>
      </c>
      <c r="T46" s="38">
        <v>88</v>
      </c>
      <c r="U46" s="38">
        <v>216.99999999999997</v>
      </c>
      <c r="V46" s="38">
        <v>3460.9999999999982</v>
      </c>
      <c r="W46" s="74"/>
    </row>
    <row r="47" spans="2:23" ht="20.25" customHeight="1">
      <c r="B47" s="7" t="s">
        <v>9</v>
      </c>
      <c r="C47" s="9" t="s">
        <v>29</v>
      </c>
      <c r="D47" s="37">
        <f t="shared" si="0"/>
        <v>10641</v>
      </c>
      <c r="E47" s="38">
        <v>185.99999999999997</v>
      </c>
      <c r="F47" s="38">
        <v>82.000000000000014</v>
      </c>
      <c r="G47" s="38">
        <v>2</v>
      </c>
      <c r="H47" s="38">
        <v>309</v>
      </c>
      <c r="I47" s="38">
        <v>116.00000000000003</v>
      </c>
      <c r="J47" s="38">
        <v>1047</v>
      </c>
      <c r="K47" s="38">
        <v>887.99999999999943</v>
      </c>
      <c r="L47" s="38">
        <v>2586.0000000000009</v>
      </c>
      <c r="M47" s="38">
        <v>44</v>
      </c>
      <c r="N47" s="38">
        <v>88.000000000000028</v>
      </c>
      <c r="O47" s="38">
        <v>15</v>
      </c>
      <c r="P47" s="38">
        <v>55.000000000000007</v>
      </c>
      <c r="Q47" s="38">
        <v>24</v>
      </c>
      <c r="R47" s="38">
        <v>7</v>
      </c>
      <c r="S47" s="38">
        <v>769.00000000000091</v>
      </c>
      <c r="T47" s="38">
        <v>19</v>
      </c>
      <c r="U47" s="38">
        <v>51.999999999999993</v>
      </c>
      <c r="V47" s="38">
        <v>4352</v>
      </c>
      <c r="W47" s="74"/>
    </row>
    <row r="48" spans="2:23" ht="20.25" customHeight="1">
      <c r="B48" s="7" t="s">
        <v>10</v>
      </c>
      <c r="C48" s="9" t="s">
        <v>30</v>
      </c>
      <c r="D48" s="37">
        <f t="shared" si="0"/>
        <v>5727</v>
      </c>
      <c r="E48" s="38">
        <v>302.00000000000011</v>
      </c>
      <c r="F48" s="38">
        <v>81.999999999999986</v>
      </c>
      <c r="G48" s="38">
        <v>1</v>
      </c>
      <c r="H48" s="38">
        <v>562.00000000000011</v>
      </c>
      <c r="I48" s="38">
        <v>277.00000000000006</v>
      </c>
      <c r="J48" s="38">
        <v>1150.0000000000005</v>
      </c>
      <c r="K48" s="38">
        <v>28</v>
      </c>
      <c r="L48" s="38">
        <v>1076.9999999999993</v>
      </c>
      <c r="M48" s="38">
        <v>1</v>
      </c>
      <c r="N48" s="38">
        <v>65</v>
      </c>
      <c r="O48" s="38">
        <v>0</v>
      </c>
      <c r="P48" s="38">
        <v>42.000000000000007</v>
      </c>
      <c r="Q48" s="38">
        <v>0</v>
      </c>
      <c r="R48" s="38">
        <v>2</v>
      </c>
      <c r="S48" s="38">
        <v>312.99999999999989</v>
      </c>
      <c r="T48" s="38">
        <v>2</v>
      </c>
      <c r="U48" s="38">
        <v>70.999999999999986</v>
      </c>
      <c r="V48" s="38">
        <v>1751.9999999999995</v>
      </c>
      <c r="W48" s="74"/>
    </row>
    <row r="49" spans="2:23" ht="20.25" customHeight="1">
      <c r="B49" s="7" t="s">
        <v>11</v>
      </c>
      <c r="C49" s="9" t="s">
        <v>32</v>
      </c>
      <c r="D49" s="37">
        <f t="shared" si="0"/>
        <v>34032</v>
      </c>
      <c r="E49" s="38">
        <v>1305.0000000000011</v>
      </c>
      <c r="F49" s="38">
        <v>280.99999999999994</v>
      </c>
      <c r="G49" s="38">
        <v>22</v>
      </c>
      <c r="H49" s="38">
        <v>2090.9999999999973</v>
      </c>
      <c r="I49" s="38">
        <v>998.99999999999909</v>
      </c>
      <c r="J49" s="38">
        <v>7672.0000000000109</v>
      </c>
      <c r="K49" s="38">
        <v>177.99999999999989</v>
      </c>
      <c r="L49" s="38">
        <v>7580.0000000000018</v>
      </c>
      <c r="M49" s="38">
        <v>52</v>
      </c>
      <c r="N49" s="38">
        <v>387.00000000000017</v>
      </c>
      <c r="O49" s="38">
        <v>8</v>
      </c>
      <c r="P49" s="38">
        <v>140</v>
      </c>
      <c r="Q49" s="38">
        <v>1</v>
      </c>
      <c r="R49" s="38">
        <v>3</v>
      </c>
      <c r="S49" s="38">
        <v>1503.9999999999998</v>
      </c>
      <c r="T49" s="38">
        <v>1106.9999999999998</v>
      </c>
      <c r="U49" s="38">
        <v>1748.0000000000005</v>
      </c>
      <c r="V49" s="38">
        <v>8953.9999999999909</v>
      </c>
      <c r="W49" s="74"/>
    </row>
    <row r="50" spans="2:23" ht="20.25" customHeight="1">
      <c r="B50" s="7" t="s">
        <v>12</v>
      </c>
      <c r="C50" s="9" t="s">
        <v>457</v>
      </c>
      <c r="D50" s="37">
        <f t="shared" si="0"/>
        <v>80294.999999999971</v>
      </c>
      <c r="E50" s="38">
        <v>10900.999999999998</v>
      </c>
      <c r="F50" s="38">
        <v>320</v>
      </c>
      <c r="G50" s="38">
        <v>11</v>
      </c>
      <c r="H50" s="38">
        <v>11778.999999999996</v>
      </c>
      <c r="I50" s="38">
        <v>10722.000000000007</v>
      </c>
      <c r="J50" s="38">
        <v>14810</v>
      </c>
      <c r="K50" s="38">
        <v>127.00000000000001</v>
      </c>
      <c r="L50" s="38">
        <v>14970.99999999998</v>
      </c>
      <c r="M50" s="38">
        <v>29</v>
      </c>
      <c r="N50" s="38">
        <v>186.99999999999997</v>
      </c>
      <c r="O50" s="38">
        <v>2</v>
      </c>
      <c r="P50" s="38">
        <v>70.000000000000014</v>
      </c>
      <c r="Q50" s="38">
        <v>33</v>
      </c>
      <c r="R50" s="38">
        <v>2</v>
      </c>
      <c r="S50" s="38">
        <v>10603.999999999995</v>
      </c>
      <c r="T50" s="38">
        <v>12.000000000000002</v>
      </c>
      <c r="U50" s="38">
        <v>160.99999999999997</v>
      </c>
      <c r="V50" s="38">
        <v>5554.0000000000055</v>
      </c>
      <c r="W50" s="74"/>
    </row>
    <row r="51" spans="2:23" ht="20.25" customHeight="1">
      <c r="B51" s="7" t="s">
        <v>13</v>
      </c>
      <c r="C51" s="9" t="s">
        <v>33</v>
      </c>
      <c r="D51" s="37">
        <f t="shared" si="0"/>
        <v>2955</v>
      </c>
      <c r="E51" s="38">
        <v>166.00000000000003</v>
      </c>
      <c r="F51" s="38">
        <v>113.00000000000003</v>
      </c>
      <c r="G51" s="38">
        <v>0</v>
      </c>
      <c r="H51" s="38">
        <v>485.00000000000006</v>
      </c>
      <c r="I51" s="38">
        <v>169</v>
      </c>
      <c r="J51" s="38">
        <v>733.00000000000011</v>
      </c>
      <c r="K51" s="38">
        <v>4</v>
      </c>
      <c r="L51" s="38">
        <v>602</v>
      </c>
      <c r="M51" s="38">
        <v>23</v>
      </c>
      <c r="N51" s="38">
        <v>26.000000000000007</v>
      </c>
      <c r="O51" s="38">
        <v>0</v>
      </c>
      <c r="P51" s="38">
        <v>8</v>
      </c>
      <c r="Q51" s="38">
        <v>0</v>
      </c>
      <c r="R51" s="38">
        <v>0</v>
      </c>
      <c r="S51" s="38">
        <v>53.999999999999993</v>
      </c>
      <c r="T51" s="38">
        <v>0</v>
      </c>
      <c r="U51" s="38">
        <v>10</v>
      </c>
      <c r="V51" s="38">
        <v>562.00000000000023</v>
      </c>
      <c r="W51" s="74"/>
    </row>
    <row r="52" spans="2:23" ht="20.25" customHeight="1">
      <c r="B52" s="7" t="s">
        <v>14</v>
      </c>
      <c r="C52" s="9" t="s">
        <v>25</v>
      </c>
      <c r="D52" s="37">
        <f t="shared" si="0"/>
        <v>12802.000000000007</v>
      </c>
      <c r="E52" s="38">
        <v>674.00000000000023</v>
      </c>
      <c r="F52" s="38">
        <v>106.99999999999997</v>
      </c>
      <c r="G52" s="38">
        <v>1</v>
      </c>
      <c r="H52" s="38">
        <v>1300.0000000000007</v>
      </c>
      <c r="I52" s="38">
        <v>429</v>
      </c>
      <c r="J52" s="38">
        <v>3268.0000000000009</v>
      </c>
      <c r="K52" s="38">
        <v>32</v>
      </c>
      <c r="L52" s="38">
        <v>3304.0000000000045</v>
      </c>
      <c r="M52" s="38">
        <v>2</v>
      </c>
      <c r="N52" s="38">
        <v>179.00000000000003</v>
      </c>
      <c r="O52" s="38">
        <v>1</v>
      </c>
      <c r="P52" s="38">
        <v>122.99999999999997</v>
      </c>
      <c r="Q52" s="38">
        <v>0</v>
      </c>
      <c r="R52" s="38">
        <v>0</v>
      </c>
      <c r="S52" s="38">
        <v>371.00000000000011</v>
      </c>
      <c r="T52" s="38">
        <v>0</v>
      </c>
      <c r="U52" s="38">
        <v>121</v>
      </c>
      <c r="V52" s="38">
        <v>2889.9999999999995</v>
      </c>
      <c r="W52" s="74"/>
    </row>
    <row r="53" spans="2:23" ht="20.25" customHeight="1">
      <c r="B53" s="7" t="s">
        <v>15</v>
      </c>
      <c r="C53" s="9" t="s">
        <v>34</v>
      </c>
      <c r="D53" s="37">
        <f t="shared" si="0"/>
        <v>78764.999999999985</v>
      </c>
      <c r="E53" s="38">
        <v>5660.0000000000036</v>
      </c>
      <c r="F53" s="38">
        <v>1979.0000000000002</v>
      </c>
      <c r="G53" s="38">
        <v>215</v>
      </c>
      <c r="H53" s="38">
        <v>7306</v>
      </c>
      <c r="I53" s="38">
        <v>2321.0000000000005</v>
      </c>
      <c r="J53" s="38">
        <v>18946</v>
      </c>
      <c r="K53" s="38">
        <v>213.00000000000006</v>
      </c>
      <c r="L53" s="38">
        <v>16317.999999999973</v>
      </c>
      <c r="M53" s="38">
        <v>86.000000000000014</v>
      </c>
      <c r="N53" s="38">
        <v>752.99999999999966</v>
      </c>
      <c r="O53" s="38">
        <v>27</v>
      </c>
      <c r="P53" s="38">
        <v>524.00000000000011</v>
      </c>
      <c r="Q53" s="38">
        <v>11</v>
      </c>
      <c r="R53" s="38">
        <v>29.000000000000004</v>
      </c>
      <c r="S53" s="38">
        <v>5635.0000000000009</v>
      </c>
      <c r="T53" s="38">
        <v>2</v>
      </c>
      <c r="U53" s="38">
        <v>887.00000000000068</v>
      </c>
      <c r="V53" s="38">
        <v>17853.000000000018</v>
      </c>
      <c r="W53" s="74"/>
    </row>
    <row r="54" spans="2:23" ht="20.25" customHeight="1">
      <c r="B54" s="7" t="s">
        <v>16</v>
      </c>
      <c r="C54" s="9" t="s">
        <v>35</v>
      </c>
      <c r="D54" s="37">
        <f t="shared" si="0"/>
        <v>5175</v>
      </c>
      <c r="E54" s="38">
        <v>234.00000000000006</v>
      </c>
      <c r="F54" s="38">
        <v>22</v>
      </c>
      <c r="G54" s="38">
        <v>0</v>
      </c>
      <c r="H54" s="38">
        <v>545.00000000000011</v>
      </c>
      <c r="I54" s="38">
        <v>170.00000000000003</v>
      </c>
      <c r="J54" s="38">
        <v>1312.9999999999993</v>
      </c>
      <c r="K54" s="38">
        <v>13.999999999999996</v>
      </c>
      <c r="L54" s="38">
        <v>1478.0000000000002</v>
      </c>
      <c r="M54" s="38">
        <v>0</v>
      </c>
      <c r="N54" s="38">
        <v>54.000000000000007</v>
      </c>
      <c r="O54" s="38">
        <v>5</v>
      </c>
      <c r="P54" s="38">
        <v>64</v>
      </c>
      <c r="Q54" s="38">
        <v>0</v>
      </c>
      <c r="R54" s="38">
        <v>0</v>
      </c>
      <c r="S54" s="38">
        <v>136.99999999999997</v>
      </c>
      <c r="T54" s="38">
        <v>5</v>
      </c>
      <c r="U54" s="38">
        <v>91</v>
      </c>
      <c r="V54" s="38">
        <v>1042.9999999999998</v>
      </c>
      <c r="W54" s="74"/>
    </row>
    <row r="55" spans="2:23" ht="20.25" customHeight="1">
      <c r="B55" s="7" t="s">
        <v>17</v>
      </c>
      <c r="C55" s="9" t="s">
        <v>36</v>
      </c>
      <c r="D55" s="37">
        <f t="shared" si="0"/>
        <v>14549.999999999996</v>
      </c>
      <c r="E55" s="38">
        <v>684.99999999999989</v>
      </c>
      <c r="F55" s="38">
        <v>195</v>
      </c>
      <c r="G55" s="38">
        <v>7</v>
      </c>
      <c r="H55" s="38">
        <v>1673</v>
      </c>
      <c r="I55" s="38">
        <v>581.00000000000023</v>
      </c>
      <c r="J55" s="38">
        <v>3104.9999999999973</v>
      </c>
      <c r="K55" s="38">
        <v>38.000000000000007</v>
      </c>
      <c r="L55" s="38">
        <v>3169.9999999999986</v>
      </c>
      <c r="M55" s="38">
        <v>16</v>
      </c>
      <c r="N55" s="38">
        <v>218.00000000000003</v>
      </c>
      <c r="O55" s="38">
        <v>6</v>
      </c>
      <c r="P55" s="38">
        <v>100.00000000000001</v>
      </c>
      <c r="Q55" s="38">
        <v>1</v>
      </c>
      <c r="R55" s="38">
        <v>0</v>
      </c>
      <c r="S55" s="38">
        <v>506</v>
      </c>
      <c r="T55" s="38">
        <v>1</v>
      </c>
      <c r="U55" s="38">
        <v>273.00000000000006</v>
      </c>
      <c r="V55" s="38">
        <v>3975.0000000000009</v>
      </c>
      <c r="W55" s="74"/>
    </row>
    <row r="56" spans="2:23" ht="20.25" customHeight="1">
      <c r="B56" s="7" t="s">
        <v>18</v>
      </c>
      <c r="C56" s="9" t="s">
        <v>161</v>
      </c>
      <c r="D56" s="37">
        <f t="shared" si="0"/>
        <v>6</v>
      </c>
      <c r="E56" s="38">
        <v>0</v>
      </c>
      <c r="F56" s="38">
        <v>0</v>
      </c>
      <c r="G56" s="38">
        <v>0</v>
      </c>
      <c r="H56" s="38">
        <v>1</v>
      </c>
      <c r="I56" s="38">
        <v>1</v>
      </c>
      <c r="J56" s="38">
        <v>1</v>
      </c>
      <c r="K56" s="38">
        <v>0</v>
      </c>
      <c r="L56" s="38">
        <v>1</v>
      </c>
      <c r="M56" s="38">
        <v>0</v>
      </c>
      <c r="N56" s="38">
        <v>0</v>
      </c>
      <c r="O56" s="38">
        <v>0</v>
      </c>
      <c r="P56" s="38">
        <v>0</v>
      </c>
      <c r="Q56" s="38">
        <v>0</v>
      </c>
      <c r="R56" s="38">
        <v>0</v>
      </c>
      <c r="S56" s="38">
        <v>1</v>
      </c>
      <c r="T56" s="38">
        <v>0</v>
      </c>
      <c r="U56" s="38">
        <v>0</v>
      </c>
      <c r="V56" s="38">
        <v>1</v>
      </c>
    </row>
    <row r="57" spans="2:23" ht="3.75" customHeight="1">
      <c r="B57" s="12"/>
      <c r="C57" s="13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</row>
    <row r="58" spans="2:23" ht="2.4500000000000002" customHeight="1">
      <c r="C58" s="1"/>
    </row>
    <row r="59" spans="2:23">
      <c r="B59" s="104"/>
    </row>
  </sheetData>
  <mergeCells count="5">
    <mergeCell ref="D8:V8"/>
    <mergeCell ref="B3:V3"/>
    <mergeCell ref="B5:V5"/>
    <mergeCell ref="B6:V6"/>
    <mergeCell ref="B8:C10"/>
  </mergeCells>
  <printOptions horizontalCentered="1"/>
  <pageMargins left="0.62992125984251968" right="0.70866141732283472" top="0.74803149606299213" bottom="0.74803149606299213" header="0.31496062992125984" footer="0.31496062992125984"/>
  <pageSetup paperSize="9" scale="69" orientation="landscape" r:id="rId1"/>
  <drawing r:id="rId2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sheetPr>
    <tabColor rgb="FFD3D3F5"/>
    <pageSetUpPr fitToPage="1"/>
  </sheetPr>
  <dimension ref="B2:AS33"/>
  <sheetViews>
    <sheetView showGridLines="0" zoomScaleNormal="100" workbookViewId="0"/>
  </sheetViews>
  <sheetFormatPr defaultColWidth="9.140625" defaultRowHeight="14.25"/>
  <cols>
    <col min="1" max="1" width="9.140625" style="15"/>
    <col min="2" max="2" width="17.140625" style="15" customWidth="1"/>
    <col min="3" max="3" width="7.85546875" style="15" bestFit="1" customWidth="1"/>
    <col min="4" max="4" width="7.28515625" style="15" bestFit="1" customWidth="1"/>
    <col min="5" max="5" width="9.42578125" style="15" bestFit="1" customWidth="1"/>
    <col min="6" max="7" width="7" style="15" customWidth="1"/>
    <col min="8" max="8" width="7.5703125" style="15" customWidth="1"/>
    <col min="9" max="9" width="7.85546875" style="15" bestFit="1" customWidth="1"/>
    <col min="10" max="10" width="7.28515625" style="15" bestFit="1" customWidth="1"/>
    <col min="11" max="11" width="8.5703125" style="15" bestFit="1" customWidth="1"/>
    <col min="12" max="16" width="7.7109375" style="15" customWidth="1"/>
    <col min="17" max="17" width="6.5703125" style="15" customWidth="1"/>
    <col min="18" max="19" width="7" style="15" customWidth="1"/>
    <col min="20" max="20" width="7.7109375" style="15" customWidth="1"/>
    <col min="21" max="21" width="9.42578125" style="15" customWidth="1"/>
    <col min="22" max="16384" width="9.140625" style="15"/>
  </cols>
  <sheetData>
    <row r="2" spans="2:45" ht="15">
      <c r="B2" s="14"/>
      <c r="C2" s="14"/>
      <c r="D2" s="14"/>
      <c r="E2" s="14"/>
      <c r="G2" s="14"/>
      <c r="H2" s="14"/>
      <c r="J2" s="14"/>
      <c r="K2" s="14"/>
      <c r="M2" s="14"/>
      <c r="N2" s="14"/>
      <c r="P2" s="14"/>
      <c r="Q2" s="14"/>
      <c r="R2" s="14"/>
      <c r="S2" s="14"/>
      <c r="U2" s="14" t="s">
        <v>279</v>
      </c>
    </row>
    <row r="3" spans="2:45" ht="23.25" customHeight="1">
      <c r="B3" s="145" t="s">
        <v>494</v>
      </c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  <c r="Q3" s="145"/>
      <c r="R3" s="145"/>
      <c r="S3" s="145"/>
      <c r="T3" s="145"/>
      <c r="U3" s="145"/>
    </row>
    <row r="4" spans="2:45" ht="3.75" customHeight="1"/>
    <row r="5" spans="2:45">
      <c r="B5" s="147">
        <v>2023</v>
      </c>
      <c r="C5" s="147"/>
      <c r="D5" s="147"/>
      <c r="E5" s="147"/>
      <c r="F5" s="147"/>
      <c r="G5" s="147"/>
      <c r="H5" s="147"/>
      <c r="I5" s="147"/>
      <c r="J5" s="147"/>
      <c r="K5" s="147"/>
      <c r="L5" s="147"/>
      <c r="M5" s="147"/>
      <c r="N5" s="147"/>
      <c r="O5" s="147"/>
      <c r="P5" s="147"/>
      <c r="Q5" s="147"/>
      <c r="R5" s="147"/>
      <c r="S5" s="147"/>
      <c r="T5" s="147"/>
      <c r="U5" s="147"/>
    </row>
    <row r="6" spans="2:45" ht="15" customHeight="1">
      <c r="B6" s="146" t="s">
        <v>40</v>
      </c>
      <c r="C6" s="146"/>
      <c r="D6" s="146"/>
      <c r="E6" s="146"/>
      <c r="F6" s="146"/>
      <c r="G6" s="146"/>
      <c r="H6" s="146"/>
      <c r="I6" s="146"/>
      <c r="J6" s="146"/>
      <c r="K6" s="146"/>
      <c r="L6" s="146"/>
      <c r="M6" s="146"/>
      <c r="N6" s="146"/>
      <c r="O6" s="146"/>
      <c r="P6" s="146"/>
      <c r="Q6" s="146"/>
      <c r="R6" s="146"/>
      <c r="S6" s="146"/>
      <c r="T6" s="146"/>
      <c r="U6" s="146"/>
    </row>
    <row r="7" spans="2:45" ht="3" customHeight="1"/>
    <row r="8" spans="2:45" ht="26.25" customHeight="1">
      <c r="B8" s="157" t="s">
        <v>42</v>
      </c>
      <c r="C8" s="162" t="s">
        <v>283</v>
      </c>
      <c r="D8" s="159"/>
      <c r="E8" s="159"/>
      <c r="F8" s="159"/>
      <c r="G8" s="159"/>
      <c r="H8" s="159"/>
      <c r="I8" s="159"/>
      <c r="J8" s="159"/>
      <c r="K8" s="159"/>
      <c r="L8" s="159"/>
      <c r="M8" s="159"/>
      <c r="N8" s="159"/>
      <c r="O8" s="159"/>
      <c r="P8" s="159"/>
      <c r="Q8" s="159"/>
      <c r="R8" s="159"/>
      <c r="S8" s="159"/>
      <c r="T8" s="159"/>
      <c r="U8" s="159"/>
    </row>
    <row r="9" spans="2:45" ht="3.75" customHeight="1">
      <c r="B9" s="157"/>
      <c r="C9" s="94"/>
      <c r="D9" s="25"/>
      <c r="E9" s="25"/>
      <c r="F9" s="25"/>
      <c r="G9" s="25"/>
      <c r="H9" s="95"/>
      <c r="I9" s="94"/>
      <c r="J9" s="25"/>
      <c r="K9" s="94"/>
      <c r="L9" s="25"/>
      <c r="M9" s="94"/>
      <c r="N9" s="25"/>
      <c r="O9" s="25"/>
      <c r="P9" s="25"/>
      <c r="Q9" s="25"/>
      <c r="R9" s="25"/>
      <c r="S9" s="25"/>
      <c r="T9" s="95"/>
      <c r="U9" s="94"/>
    </row>
    <row r="10" spans="2:45" s="16" customFormat="1" ht="102" customHeight="1">
      <c r="B10" s="157"/>
      <c r="C10" s="99" t="s">
        <v>19</v>
      </c>
      <c r="D10" s="98" t="s">
        <v>304</v>
      </c>
      <c r="E10" s="27" t="s">
        <v>305</v>
      </c>
      <c r="F10" s="98" t="s">
        <v>306</v>
      </c>
      <c r="G10" s="98" t="s">
        <v>307</v>
      </c>
      <c r="H10" s="97" t="s">
        <v>308</v>
      </c>
      <c r="I10" s="99" t="s">
        <v>309</v>
      </c>
      <c r="J10" s="98" t="s">
        <v>310</v>
      </c>
      <c r="K10" s="99" t="s">
        <v>311</v>
      </c>
      <c r="L10" s="98" t="s">
        <v>312</v>
      </c>
      <c r="M10" s="99" t="s">
        <v>313</v>
      </c>
      <c r="N10" s="98" t="s">
        <v>314</v>
      </c>
      <c r="O10" s="27" t="s">
        <v>315</v>
      </c>
      <c r="P10" s="98" t="s">
        <v>316</v>
      </c>
      <c r="Q10" s="98" t="s">
        <v>317</v>
      </c>
      <c r="R10" s="97" t="s">
        <v>318</v>
      </c>
      <c r="S10" s="97" t="s">
        <v>490</v>
      </c>
      <c r="T10" s="97" t="s">
        <v>491</v>
      </c>
      <c r="U10" s="99" t="s">
        <v>319</v>
      </c>
    </row>
    <row r="11" spans="2:45" ht="3.75" customHeight="1"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</row>
    <row r="12" spans="2:45" ht="21.75" customHeight="1">
      <c r="B12" s="5" t="s">
        <v>19</v>
      </c>
      <c r="C12" s="37">
        <f>+SUM(D12:U12)</f>
        <v>886276.00000000396</v>
      </c>
      <c r="D12" s="37">
        <v>72380.000000000204</v>
      </c>
      <c r="E12" s="37">
        <v>18121.999999999996</v>
      </c>
      <c r="F12" s="37">
        <v>808.99999999999977</v>
      </c>
      <c r="G12" s="37">
        <v>85487.000000000451</v>
      </c>
      <c r="H12" s="37">
        <v>50723.000000000138</v>
      </c>
      <c r="I12" s="37">
        <v>181027.00000000009</v>
      </c>
      <c r="J12" s="37">
        <v>7399.9999999999827</v>
      </c>
      <c r="K12" s="37">
        <v>183970.00000000102</v>
      </c>
      <c r="L12" s="37">
        <v>15421.000000000004</v>
      </c>
      <c r="M12" s="37">
        <v>22221.999999999942</v>
      </c>
      <c r="N12" s="37">
        <v>4403.9999999999991</v>
      </c>
      <c r="O12" s="37">
        <v>7464.0000000000018</v>
      </c>
      <c r="P12" s="37">
        <v>228.99999999999997</v>
      </c>
      <c r="Q12" s="37">
        <v>148.00000000000003</v>
      </c>
      <c r="R12" s="37">
        <v>51564.000000000138</v>
      </c>
      <c r="S12" s="37">
        <v>1915.9999999999993</v>
      </c>
      <c r="T12" s="37">
        <v>12737.999999999987</v>
      </c>
      <c r="U12" s="37">
        <v>170252.00000000192</v>
      </c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2"/>
      <c r="AS12" s="22"/>
    </row>
    <row r="13" spans="2:45" ht="21.75" customHeight="1">
      <c r="B13" s="11" t="s">
        <v>43</v>
      </c>
      <c r="C13" s="37">
        <f t="shared" ref="C13:C30" si="0">+SUM(D13:U13)</f>
        <v>96687.000000000102</v>
      </c>
      <c r="D13" s="38">
        <v>10470.000000000004</v>
      </c>
      <c r="E13" s="38">
        <v>673.00000000000045</v>
      </c>
      <c r="F13" s="38">
        <v>34.000000000000007</v>
      </c>
      <c r="G13" s="38">
        <v>6790</v>
      </c>
      <c r="H13" s="38">
        <v>4761.9999999999982</v>
      </c>
      <c r="I13" s="38">
        <v>19301</v>
      </c>
      <c r="J13" s="38">
        <v>1122</v>
      </c>
      <c r="K13" s="38">
        <v>23564.000000000055</v>
      </c>
      <c r="L13" s="38">
        <v>1101.9999999999998</v>
      </c>
      <c r="M13" s="38">
        <v>2505.9999999999986</v>
      </c>
      <c r="N13" s="38">
        <v>217.99999999999991</v>
      </c>
      <c r="O13" s="38">
        <v>1504.9999999999993</v>
      </c>
      <c r="P13" s="38">
        <v>54.000000000000007</v>
      </c>
      <c r="Q13" s="38">
        <v>51</v>
      </c>
      <c r="R13" s="38">
        <v>6643.9999999999991</v>
      </c>
      <c r="S13" s="38">
        <v>49</v>
      </c>
      <c r="T13" s="38">
        <v>2422.0000000000009</v>
      </c>
      <c r="U13" s="38">
        <v>15420.000000000042</v>
      </c>
    </row>
    <row r="14" spans="2:45" ht="21.75" customHeight="1">
      <c r="B14" s="11" t="s">
        <v>44</v>
      </c>
      <c r="C14" s="37">
        <f t="shared" si="0"/>
        <v>9958</v>
      </c>
      <c r="D14" s="38">
        <v>1050</v>
      </c>
      <c r="E14" s="38">
        <v>220</v>
      </c>
      <c r="F14" s="38">
        <v>59.000000000000007</v>
      </c>
      <c r="G14" s="38">
        <v>1741.0000000000005</v>
      </c>
      <c r="H14" s="38">
        <v>762.99999999999989</v>
      </c>
      <c r="I14" s="38">
        <v>2465</v>
      </c>
      <c r="J14" s="38">
        <v>94.000000000000028</v>
      </c>
      <c r="K14" s="38">
        <v>2287.9999999999995</v>
      </c>
      <c r="L14" s="38">
        <v>4</v>
      </c>
      <c r="M14" s="38">
        <v>36</v>
      </c>
      <c r="N14" s="38">
        <v>0</v>
      </c>
      <c r="O14" s="38">
        <v>26</v>
      </c>
      <c r="P14" s="38">
        <v>1</v>
      </c>
      <c r="Q14" s="38">
        <v>1</v>
      </c>
      <c r="R14" s="38">
        <v>559</v>
      </c>
      <c r="S14" s="38">
        <v>1</v>
      </c>
      <c r="T14" s="38">
        <v>42.000000000000007</v>
      </c>
      <c r="U14" s="38">
        <v>608.00000000000023</v>
      </c>
    </row>
    <row r="15" spans="2:45" ht="21.75" customHeight="1">
      <c r="B15" s="11" t="s">
        <v>46</v>
      </c>
      <c r="C15" s="37">
        <f t="shared" si="0"/>
        <v>62790.000000000065</v>
      </c>
      <c r="D15" s="38">
        <v>1203.9999999999986</v>
      </c>
      <c r="E15" s="38">
        <v>81</v>
      </c>
      <c r="F15" s="38">
        <v>12.000000000000004</v>
      </c>
      <c r="G15" s="38">
        <v>2140.0000000000014</v>
      </c>
      <c r="H15" s="38">
        <v>459.00000000000017</v>
      </c>
      <c r="I15" s="38">
        <v>8566.9999999999873</v>
      </c>
      <c r="J15" s="38">
        <v>428.99999999999994</v>
      </c>
      <c r="K15" s="38">
        <v>8374</v>
      </c>
      <c r="L15" s="38">
        <v>1240.9999999999998</v>
      </c>
      <c r="M15" s="38">
        <v>1633.0000000000009</v>
      </c>
      <c r="N15" s="38">
        <v>523</v>
      </c>
      <c r="O15" s="38">
        <v>272.99999999999994</v>
      </c>
      <c r="P15" s="38">
        <v>6</v>
      </c>
      <c r="Q15" s="38">
        <v>29</v>
      </c>
      <c r="R15" s="38">
        <v>1960.0000000000011</v>
      </c>
      <c r="S15" s="38">
        <v>1</v>
      </c>
      <c r="T15" s="38">
        <v>224.00000000000011</v>
      </c>
      <c r="U15" s="38">
        <v>35634.00000000008</v>
      </c>
    </row>
    <row r="16" spans="2:45" ht="21.75" customHeight="1">
      <c r="B16" s="11" t="s">
        <v>45</v>
      </c>
      <c r="C16" s="37">
        <f t="shared" si="0"/>
        <v>1601</v>
      </c>
      <c r="D16" s="38">
        <v>296.99999999999989</v>
      </c>
      <c r="E16" s="38">
        <v>13</v>
      </c>
      <c r="F16" s="38">
        <v>0</v>
      </c>
      <c r="G16" s="38">
        <v>46</v>
      </c>
      <c r="H16" s="38">
        <v>36</v>
      </c>
      <c r="I16" s="38">
        <v>159.00000000000003</v>
      </c>
      <c r="J16" s="38">
        <v>46</v>
      </c>
      <c r="K16" s="38">
        <v>181.00000000000009</v>
      </c>
      <c r="L16" s="38">
        <v>0</v>
      </c>
      <c r="M16" s="38">
        <v>33</v>
      </c>
      <c r="N16" s="38">
        <v>0</v>
      </c>
      <c r="O16" s="38">
        <v>16.000000000000004</v>
      </c>
      <c r="P16" s="38">
        <v>0</v>
      </c>
      <c r="Q16" s="38">
        <v>0</v>
      </c>
      <c r="R16" s="38">
        <v>205.00000000000009</v>
      </c>
      <c r="S16" s="38">
        <v>0</v>
      </c>
      <c r="T16" s="38">
        <v>42</v>
      </c>
      <c r="U16" s="38">
        <v>527</v>
      </c>
    </row>
    <row r="17" spans="2:21" ht="21.75" customHeight="1">
      <c r="B17" s="11" t="s">
        <v>47</v>
      </c>
      <c r="C17" s="37">
        <f t="shared" si="0"/>
        <v>14876.999999999996</v>
      </c>
      <c r="D17" s="38">
        <v>2386.9999999999995</v>
      </c>
      <c r="E17" s="38">
        <v>1641.9999999999998</v>
      </c>
      <c r="F17" s="38">
        <v>1</v>
      </c>
      <c r="G17" s="38">
        <v>1672</v>
      </c>
      <c r="H17" s="38">
        <v>1510.9999999999998</v>
      </c>
      <c r="I17" s="38">
        <v>2556.0000000000014</v>
      </c>
      <c r="J17" s="38">
        <v>120.99999999999999</v>
      </c>
      <c r="K17" s="38">
        <v>2627.9999999999955</v>
      </c>
      <c r="L17" s="38">
        <v>248</v>
      </c>
      <c r="M17" s="38">
        <v>314</v>
      </c>
      <c r="N17" s="38">
        <v>0</v>
      </c>
      <c r="O17" s="38">
        <v>69.000000000000014</v>
      </c>
      <c r="P17" s="38">
        <v>0</v>
      </c>
      <c r="Q17" s="38">
        <v>0</v>
      </c>
      <c r="R17" s="38">
        <v>349.00000000000011</v>
      </c>
      <c r="S17" s="38">
        <v>17</v>
      </c>
      <c r="T17" s="38">
        <v>45</v>
      </c>
      <c r="U17" s="38">
        <v>1317</v>
      </c>
    </row>
    <row r="18" spans="2:21" ht="21.75" customHeight="1">
      <c r="B18" s="11" t="s">
        <v>48</v>
      </c>
      <c r="C18" s="37">
        <f t="shared" si="0"/>
        <v>29687.999999999985</v>
      </c>
      <c r="D18" s="38">
        <v>2760.0000000000032</v>
      </c>
      <c r="E18" s="38">
        <v>56</v>
      </c>
      <c r="F18" s="38">
        <v>67</v>
      </c>
      <c r="G18" s="38">
        <v>3846.9999999999895</v>
      </c>
      <c r="H18" s="38">
        <v>2449.9999999999973</v>
      </c>
      <c r="I18" s="38">
        <v>5345.9999999999845</v>
      </c>
      <c r="J18" s="38">
        <v>426.00000000000011</v>
      </c>
      <c r="K18" s="38">
        <v>6309.0000000000082</v>
      </c>
      <c r="L18" s="38">
        <v>998.00000000000023</v>
      </c>
      <c r="M18" s="38">
        <v>1559.9999999999991</v>
      </c>
      <c r="N18" s="38">
        <v>403.99999999999994</v>
      </c>
      <c r="O18" s="38">
        <v>131.99999999999997</v>
      </c>
      <c r="P18" s="38">
        <v>0</v>
      </c>
      <c r="Q18" s="38">
        <v>1</v>
      </c>
      <c r="R18" s="38">
        <v>1861.9999999999991</v>
      </c>
      <c r="S18" s="38">
        <v>22</v>
      </c>
      <c r="T18" s="38">
        <v>215.00000000000006</v>
      </c>
      <c r="U18" s="38">
        <v>3233.0000000000018</v>
      </c>
    </row>
    <row r="19" spans="2:21" ht="21.75" customHeight="1">
      <c r="B19" s="11" t="s">
        <v>49</v>
      </c>
      <c r="C19" s="37">
        <f t="shared" si="0"/>
        <v>11894.999999999996</v>
      </c>
      <c r="D19" s="38">
        <v>2176.9999999999991</v>
      </c>
      <c r="E19" s="38">
        <v>85</v>
      </c>
      <c r="F19" s="38">
        <v>0</v>
      </c>
      <c r="G19" s="38">
        <v>1569.9999999999993</v>
      </c>
      <c r="H19" s="38">
        <v>162.00000000000003</v>
      </c>
      <c r="I19" s="38">
        <v>2838.0000000000018</v>
      </c>
      <c r="J19" s="38">
        <v>59.000000000000007</v>
      </c>
      <c r="K19" s="38">
        <v>2494.9999999999973</v>
      </c>
      <c r="L19" s="38">
        <v>54</v>
      </c>
      <c r="M19" s="38">
        <v>121.00000000000004</v>
      </c>
      <c r="N19" s="38">
        <v>1</v>
      </c>
      <c r="O19" s="38">
        <v>346.99999999999994</v>
      </c>
      <c r="P19" s="38">
        <v>0</v>
      </c>
      <c r="Q19" s="38">
        <v>3</v>
      </c>
      <c r="R19" s="38">
        <v>845.00000000000045</v>
      </c>
      <c r="S19" s="38">
        <v>1</v>
      </c>
      <c r="T19" s="38">
        <v>35</v>
      </c>
      <c r="U19" s="38">
        <v>1102</v>
      </c>
    </row>
    <row r="20" spans="2:21" ht="21.75" customHeight="1">
      <c r="B20" s="11" t="s">
        <v>50</v>
      </c>
      <c r="C20" s="37">
        <f t="shared" si="0"/>
        <v>36602.000000000015</v>
      </c>
      <c r="D20" s="38">
        <v>2293.9999999999995</v>
      </c>
      <c r="E20" s="38">
        <v>84</v>
      </c>
      <c r="F20" s="38">
        <v>3</v>
      </c>
      <c r="G20" s="38">
        <v>4065.0000000000041</v>
      </c>
      <c r="H20" s="38">
        <v>2492.0000000000023</v>
      </c>
      <c r="I20" s="38">
        <v>7195.9999999999882</v>
      </c>
      <c r="J20" s="38">
        <v>243.00000000000014</v>
      </c>
      <c r="K20" s="38">
        <v>7530.0000000000082</v>
      </c>
      <c r="L20" s="38">
        <v>1373</v>
      </c>
      <c r="M20" s="38">
        <v>1477</v>
      </c>
      <c r="N20" s="38">
        <v>343</v>
      </c>
      <c r="O20" s="38">
        <v>81.999999999999972</v>
      </c>
      <c r="P20" s="38">
        <v>0</v>
      </c>
      <c r="Q20" s="38">
        <v>0</v>
      </c>
      <c r="R20" s="38">
        <v>3031.0000000000059</v>
      </c>
      <c r="S20" s="38">
        <v>20</v>
      </c>
      <c r="T20" s="38">
        <v>291</v>
      </c>
      <c r="U20" s="38">
        <v>6078.0000000000036</v>
      </c>
    </row>
    <row r="21" spans="2:21" ht="21.75" customHeight="1">
      <c r="B21" s="11" t="s">
        <v>51</v>
      </c>
      <c r="C21" s="37">
        <f t="shared" si="0"/>
        <v>3233</v>
      </c>
      <c r="D21" s="38">
        <v>102.99999999999999</v>
      </c>
      <c r="E21" s="38">
        <v>10</v>
      </c>
      <c r="F21" s="38">
        <v>0</v>
      </c>
      <c r="G21" s="38">
        <v>90</v>
      </c>
      <c r="H21" s="38">
        <v>78.999999999999986</v>
      </c>
      <c r="I21" s="38">
        <v>425.99999999999977</v>
      </c>
      <c r="J21" s="38">
        <v>43</v>
      </c>
      <c r="K21" s="38">
        <v>471.00000000000011</v>
      </c>
      <c r="L21" s="38">
        <v>0</v>
      </c>
      <c r="M21" s="38">
        <v>103.99999999999999</v>
      </c>
      <c r="N21" s="38">
        <v>1</v>
      </c>
      <c r="O21" s="38">
        <v>10</v>
      </c>
      <c r="P21" s="38">
        <v>1</v>
      </c>
      <c r="Q21" s="38">
        <v>0</v>
      </c>
      <c r="R21" s="38">
        <v>267</v>
      </c>
      <c r="S21" s="38">
        <v>0</v>
      </c>
      <c r="T21" s="38">
        <v>38</v>
      </c>
      <c r="U21" s="38">
        <v>1590</v>
      </c>
    </row>
    <row r="22" spans="2:21" ht="21.75" customHeight="1">
      <c r="B22" s="11" t="s">
        <v>52</v>
      </c>
      <c r="C22" s="37">
        <f t="shared" si="0"/>
        <v>43747.999999999971</v>
      </c>
      <c r="D22" s="38">
        <v>1263.9999999999993</v>
      </c>
      <c r="E22" s="38">
        <v>608.99999999999966</v>
      </c>
      <c r="F22" s="38">
        <v>45</v>
      </c>
      <c r="G22" s="38">
        <v>5075.9999999999991</v>
      </c>
      <c r="H22" s="38">
        <v>1126.0000000000011</v>
      </c>
      <c r="I22" s="38">
        <v>7241.9999999999955</v>
      </c>
      <c r="J22" s="38">
        <v>259.99999999999994</v>
      </c>
      <c r="K22" s="38">
        <v>7650</v>
      </c>
      <c r="L22" s="38">
        <v>645</v>
      </c>
      <c r="M22" s="38">
        <v>816</v>
      </c>
      <c r="N22" s="38">
        <v>8</v>
      </c>
      <c r="O22" s="38">
        <v>227.00000000000009</v>
      </c>
      <c r="P22" s="38">
        <v>10</v>
      </c>
      <c r="Q22" s="38">
        <v>10</v>
      </c>
      <c r="R22" s="38">
        <v>779.99999999999989</v>
      </c>
      <c r="S22" s="38">
        <v>2</v>
      </c>
      <c r="T22" s="38">
        <v>289</v>
      </c>
      <c r="U22" s="38">
        <v>17688.999999999978</v>
      </c>
    </row>
    <row r="23" spans="2:21" ht="21.75" customHeight="1">
      <c r="B23" s="11" t="s">
        <v>53</v>
      </c>
      <c r="C23" s="37">
        <f t="shared" si="0"/>
        <v>266487.99999999983</v>
      </c>
      <c r="D23" s="38">
        <v>23707.000000000015</v>
      </c>
      <c r="E23" s="38">
        <v>6945.0000000000018</v>
      </c>
      <c r="F23" s="38">
        <v>53.000000000000014</v>
      </c>
      <c r="G23" s="38">
        <v>24395.999999999989</v>
      </c>
      <c r="H23" s="38">
        <v>18179.999999999971</v>
      </c>
      <c r="I23" s="38">
        <v>61440.999999999847</v>
      </c>
      <c r="J23" s="38">
        <v>2785.0000000000041</v>
      </c>
      <c r="K23" s="38">
        <v>60232.999999999993</v>
      </c>
      <c r="L23" s="38">
        <v>4408</v>
      </c>
      <c r="M23" s="38">
        <v>6334.9999999999982</v>
      </c>
      <c r="N23" s="38">
        <v>1040</v>
      </c>
      <c r="O23" s="38">
        <v>2230.9999999999977</v>
      </c>
      <c r="P23" s="38">
        <v>82</v>
      </c>
      <c r="Q23" s="38">
        <v>30</v>
      </c>
      <c r="R23" s="38">
        <v>18023.000000000051</v>
      </c>
      <c r="S23" s="38">
        <v>1268.0000000000009</v>
      </c>
      <c r="T23" s="38">
        <v>3027.0000000000014</v>
      </c>
      <c r="U23" s="38">
        <v>32303.999999999916</v>
      </c>
    </row>
    <row r="24" spans="2:21" ht="21.75" customHeight="1">
      <c r="B24" s="11" t="s">
        <v>54</v>
      </c>
      <c r="C24" s="37">
        <f t="shared" si="0"/>
        <v>5173.0000000000018</v>
      </c>
      <c r="D24" s="38">
        <v>759.99999999999989</v>
      </c>
      <c r="E24" s="38">
        <v>736.99999999999989</v>
      </c>
      <c r="F24" s="38">
        <v>0</v>
      </c>
      <c r="G24" s="38">
        <v>705.00000000000057</v>
      </c>
      <c r="H24" s="38">
        <v>256.00000000000006</v>
      </c>
      <c r="I24" s="38">
        <v>795.00000000000011</v>
      </c>
      <c r="J24" s="38">
        <v>34</v>
      </c>
      <c r="K24" s="38">
        <v>807.99999999999989</v>
      </c>
      <c r="L24" s="38">
        <v>0</v>
      </c>
      <c r="M24" s="38">
        <v>21.000000000000007</v>
      </c>
      <c r="N24" s="38">
        <v>1</v>
      </c>
      <c r="O24" s="38">
        <v>18.000000000000004</v>
      </c>
      <c r="P24" s="38">
        <v>0</v>
      </c>
      <c r="Q24" s="38">
        <v>0</v>
      </c>
      <c r="R24" s="38">
        <v>140.99999999999997</v>
      </c>
      <c r="S24" s="38">
        <v>0</v>
      </c>
      <c r="T24" s="38">
        <v>15</v>
      </c>
      <c r="U24" s="38">
        <v>882.00000000000045</v>
      </c>
    </row>
    <row r="25" spans="2:21" ht="21.75" customHeight="1">
      <c r="B25" s="11" t="s">
        <v>55</v>
      </c>
      <c r="C25" s="37">
        <f t="shared" si="0"/>
        <v>135666.00000000006</v>
      </c>
      <c r="D25" s="38">
        <v>12949.999999999976</v>
      </c>
      <c r="E25" s="38">
        <v>479.00000000000006</v>
      </c>
      <c r="F25" s="38">
        <v>56</v>
      </c>
      <c r="G25" s="38">
        <v>10656.999999999991</v>
      </c>
      <c r="H25" s="38">
        <v>9337.9999999999982</v>
      </c>
      <c r="I25" s="38">
        <v>27840.00000000012</v>
      </c>
      <c r="J25" s="38">
        <v>835.00000000000023</v>
      </c>
      <c r="K25" s="38">
        <v>26663.999999999971</v>
      </c>
      <c r="L25" s="38">
        <v>2680</v>
      </c>
      <c r="M25" s="38">
        <v>2890.9999999999968</v>
      </c>
      <c r="N25" s="38">
        <v>1210.9999999999998</v>
      </c>
      <c r="O25" s="38">
        <v>902.00000000000023</v>
      </c>
      <c r="P25" s="38">
        <v>41</v>
      </c>
      <c r="Q25" s="38">
        <v>11</v>
      </c>
      <c r="R25" s="38">
        <v>11487.000000000024</v>
      </c>
      <c r="S25" s="38">
        <v>342</v>
      </c>
      <c r="T25" s="38">
        <v>2480.0000000000014</v>
      </c>
      <c r="U25" s="38">
        <v>24801.999999999975</v>
      </c>
    </row>
    <row r="26" spans="2:21" ht="21.75" customHeight="1">
      <c r="B26" s="11" t="s">
        <v>56</v>
      </c>
      <c r="C26" s="37">
        <f t="shared" si="0"/>
        <v>55285.000000000015</v>
      </c>
      <c r="D26" s="38">
        <v>6644.0000000000064</v>
      </c>
      <c r="E26" s="38">
        <v>5946</v>
      </c>
      <c r="F26" s="38">
        <v>5</v>
      </c>
      <c r="G26" s="38">
        <v>8691.0000000000018</v>
      </c>
      <c r="H26" s="38">
        <v>6119</v>
      </c>
      <c r="I26" s="38">
        <v>10384.000000000018</v>
      </c>
      <c r="J26" s="38">
        <v>175.00000000000006</v>
      </c>
      <c r="K26" s="38">
        <v>10505.999999999985</v>
      </c>
      <c r="L26" s="38">
        <v>150</v>
      </c>
      <c r="M26" s="38">
        <v>915.99999999999989</v>
      </c>
      <c r="N26" s="38">
        <v>9</v>
      </c>
      <c r="O26" s="38">
        <v>382.99999999999994</v>
      </c>
      <c r="P26" s="38">
        <v>3</v>
      </c>
      <c r="Q26" s="38">
        <v>3</v>
      </c>
      <c r="R26" s="38">
        <v>1167</v>
      </c>
      <c r="S26" s="38">
        <v>4</v>
      </c>
      <c r="T26" s="38">
        <v>170</v>
      </c>
      <c r="U26" s="38">
        <v>4010.0000000000018</v>
      </c>
    </row>
    <row r="27" spans="2:21" ht="21.75" customHeight="1">
      <c r="B27" s="11" t="s">
        <v>57</v>
      </c>
      <c r="C27" s="37">
        <f t="shared" si="0"/>
        <v>68077.999999999985</v>
      </c>
      <c r="D27" s="38">
        <v>2205.0000000000018</v>
      </c>
      <c r="E27" s="38">
        <v>448.00000000000006</v>
      </c>
      <c r="F27" s="38">
        <v>210.99999999999997</v>
      </c>
      <c r="G27" s="38">
        <v>12536.999999999985</v>
      </c>
      <c r="H27" s="38">
        <v>1864</v>
      </c>
      <c r="I27" s="38">
        <v>17928.999999999989</v>
      </c>
      <c r="J27" s="38">
        <v>389.00000000000011</v>
      </c>
      <c r="K27" s="38">
        <v>17833.999999999996</v>
      </c>
      <c r="L27" s="38">
        <v>1697</v>
      </c>
      <c r="M27" s="38">
        <v>1760.0000000000007</v>
      </c>
      <c r="N27" s="38">
        <v>260</v>
      </c>
      <c r="O27" s="38">
        <v>760.00000000000023</v>
      </c>
      <c r="P27" s="38">
        <v>5</v>
      </c>
      <c r="Q27" s="38">
        <v>3</v>
      </c>
      <c r="R27" s="38">
        <v>1865.0000000000014</v>
      </c>
      <c r="S27" s="38">
        <v>135</v>
      </c>
      <c r="T27" s="38">
        <v>1498.0000000000005</v>
      </c>
      <c r="U27" s="38">
        <v>6678.0000000000091</v>
      </c>
    </row>
    <row r="28" spans="2:21" ht="21.75" customHeight="1">
      <c r="B28" s="11" t="s">
        <v>58</v>
      </c>
      <c r="C28" s="37">
        <f t="shared" si="0"/>
        <v>17926.000000000011</v>
      </c>
      <c r="D28" s="38">
        <v>280</v>
      </c>
      <c r="E28" s="38">
        <v>44</v>
      </c>
      <c r="F28" s="38">
        <v>57</v>
      </c>
      <c r="G28" s="38">
        <v>133</v>
      </c>
      <c r="H28" s="38">
        <v>74.999999999999986</v>
      </c>
      <c r="I28" s="38">
        <v>1107.0000000000002</v>
      </c>
      <c r="J28" s="38">
        <v>78.999999999999986</v>
      </c>
      <c r="K28" s="38">
        <v>1266.9999999999995</v>
      </c>
      <c r="L28" s="38">
        <v>223</v>
      </c>
      <c r="M28" s="38">
        <v>277</v>
      </c>
      <c r="N28" s="38">
        <v>134</v>
      </c>
      <c r="O28" s="38">
        <v>142</v>
      </c>
      <c r="P28" s="38">
        <v>18</v>
      </c>
      <c r="Q28" s="38">
        <v>3</v>
      </c>
      <c r="R28" s="38">
        <v>542.99999999999989</v>
      </c>
      <c r="S28" s="38">
        <v>44</v>
      </c>
      <c r="T28" s="38">
        <v>1556.9999999999993</v>
      </c>
      <c r="U28" s="38">
        <v>11943.000000000013</v>
      </c>
    </row>
    <row r="29" spans="2:21" ht="21.75" customHeight="1">
      <c r="B29" s="11" t="s">
        <v>59</v>
      </c>
      <c r="C29" s="37">
        <f t="shared" si="0"/>
        <v>6422</v>
      </c>
      <c r="D29" s="38">
        <v>649.00000000000034</v>
      </c>
      <c r="E29" s="38">
        <v>20</v>
      </c>
      <c r="F29" s="38">
        <v>0</v>
      </c>
      <c r="G29" s="38">
        <v>365</v>
      </c>
      <c r="H29" s="38">
        <v>239.00000000000009</v>
      </c>
      <c r="I29" s="38">
        <v>875.99999999999966</v>
      </c>
      <c r="J29" s="38">
        <v>53</v>
      </c>
      <c r="K29" s="38">
        <v>965.00000000000057</v>
      </c>
      <c r="L29" s="38">
        <v>296</v>
      </c>
      <c r="M29" s="38">
        <v>352.00000000000006</v>
      </c>
      <c r="N29" s="38">
        <v>50</v>
      </c>
      <c r="O29" s="38">
        <v>26.000000000000007</v>
      </c>
      <c r="P29" s="38">
        <v>0</v>
      </c>
      <c r="Q29" s="38">
        <v>0</v>
      </c>
      <c r="R29" s="38">
        <v>398.99999999999994</v>
      </c>
      <c r="S29" s="38">
        <v>2</v>
      </c>
      <c r="T29" s="38">
        <v>61.000000000000021</v>
      </c>
      <c r="U29" s="38">
        <v>2069</v>
      </c>
    </row>
    <row r="30" spans="2:21" ht="21.75" customHeight="1">
      <c r="B30" s="11" t="s">
        <v>60</v>
      </c>
      <c r="C30" s="37">
        <f t="shared" si="0"/>
        <v>20158.999999999993</v>
      </c>
      <c r="D30" s="38">
        <v>1179.0000000000007</v>
      </c>
      <c r="E30" s="38">
        <v>30</v>
      </c>
      <c r="F30" s="38">
        <v>205.99999999999997</v>
      </c>
      <c r="G30" s="38">
        <v>966.00000000000068</v>
      </c>
      <c r="H30" s="38">
        <v>812</v>
      </c>
      <c r="I30" s="38">
        <v>4558.9999999999936</v>
      </c>
      <c r="J30" s="38">
        <v>206.99999999999997</v>
      </c>
      <c r="K30" s="38">
        <v>4202.9999999999982</v>
      </c>
      <c r="L30" s="38">
        <v>302</v>
      </c>
      <c r="M30" s="38">
        <v>1070</v>
      </c>
      <c r="N30" s="38">
        <v>200.99999999999994</v>
      </c>
      <c r="O30" s="38">
        <v>315</v>
      </c>
      <c r="P30" s="38">
        <v>8</v>
      </c>
      <c r="Q30" s="38">
        <v>3</v>
      </c>
      <c r="R30" s="38">
        <v>1436.9999999999991</v>
      </c>
      <c r="S30" s="38">
        <v>8</v>
      </c>
      <c r="T30" s="38">
        <v>287.00000000000017</v>
      </c>
      <c r="U30" s="38">
        <v>4365.9999999999991</v>
      </c>
    </row>
    <row r="31" spans="2:21" ht="3.75" customHeight="1">
      <c r="B31" s="12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</row>
    <row r="32" spans="2:21" ht="4.5" customHeight="1"/>
    <row r="33" spans="2:2">
      <c r="B33" s="104"/>
    </row>
  </sheetData>
  <mergeCells count="5">
    <mergeCell ref="B3:U3"/>
    <mergeCell ref="B5:U5"/>
    <mergeCell ref="B6:U6"/>
    <mergeCell ref="B8:B10"/>
    <mergeCell ref="C8:U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5" orientation="landscape" r:id="rId1"/>
  <drawing r:id="rId2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0ADED6-1361-4F6B-884B-1DC7A781845B}">
  <sheetPr>
    <tabColor theme="1" tint="0.499984740745262"/>
  </sheetPr>
  <dimension ref="G36"/>
  <sheetViews>
    <sheetView showGridLines="0" topLeftCell="A10" workbookViewId="0">
      <selection activeCell="D10" sqref="D10"/>
    </sheetView>
  </sheetViews>
  <sheetFormatPr defaultRowHeight="15"/>
  <cols>
    <col min="7" max="7" width="33.5703125" bestFit="1" customWidth="1"/>
  </cols>
  <sheetData>
    <row r="36" spans="7:7">
      <c r="G36" s="140" t="s">
        <v>439</v>
      </c>
    </row>
  </sheetData>
  <pageMargins left="0.7" right="0.7" top="0.75" bottom="0.75" header="0.3" footer="0.3"/>
  <pageSetup paperSize="9" orientation="portrait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sheetPr>
    <tabColor rgb="FFD3D3F5"/>
    <pageSetUpPr fitToPage="1"/>
  </sheetPr>
  <dimension ref="B2:M61"/>
  <sheetViews>
    <sheetView showGridLines="0" zoomScaleNormal="100" workbookViewId="0"/>
  </sheetViews>
  <sheetFormatPr defaultColWidth="9.140625" defaultRowHeight="15" outlineLevelRow="1"/>
  <cols>
    <col min="1" max="1" width="8" style="15" customWidth="1"/>
    <col min="2" max="2" width="3.5703125" style="15" customWidth="1"/>
    <col min="3" max="3" width="53.140625" style="15" customWidth="1"/>
    <col min="4" max="4" width="8.85546875" style="15" bestFit="1" customWidth="1"/>
    <col min="5" max="5" width="8.5703125" style="115" customWidth="1"/>
    <col min="6" max="6" width="7" style="15" customWidth="1"/>
    <col min="7" max="7" width="8.140625" style="15" customWidth="1"/>
    <col min="8" max="8" width="9.28515625" style="15" customWidth="1"/>
    <col min="9" max="9" width="11.7109375" style="15" bestFit="1" customWidth="1"/>
    <col min="10" max="10" width="8.85546875" style="115" customWidth="1"/>
    <col min="11" max="11" width="9.28515625" style="15" customWidth="1"/>
    <col min="12" max="12" width="10.42578125" style="15" customWidth="1"/>
    <col min="13" max="13" width="11.7109375" style="15" customWidth="1"/>
    <col min="14" max="14" width="3.42578125" style="15" customWidth="1"/>
    <col min="15" max="16384" width="9.140625" style="15"/>
  </cols>
  <sheetData>
    <row r="2" spans="2:13">
      <c r="C2" s="14"/>
      <c r="D2" s="14"/>
      <c r="E2" s="14"/>
      <c r="M2" s="14" t="s">
        <v>281</v>
      </c>
    </row>
    <row r="3" spans="2:13" ht="39" customHeight="1">
      <c r="B3" s="145" t="s">
        <v>355</v>
      </c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</row>
    <row r="4" spans="2:13" ht="3.75" customHeight="1"/>
    <row r="5" spans="2:13" ht="13.5" customHeight="1">
      <c r="B5" s="147">
        <v>2023</v>
      </c>
      <c r="C5" s="147"/>
      <c r="D5" s="147"/>
      <c r="E5" s="147"/>
      <c r="F5" s="147"/>
      <c r="G5" s="147"/>
      <c r="H5" s="147"/>
      <c r="I5" s="147"/>
      <c r="J5" s="147"/>
      <c r="K5" s="147"/>
      <c r="L5" s="147"/>
      <c r="M5" s="147"/>
    </row>
    <row r="6" spans="2:13" ht="15" customHeight="1">
      <c r="B6" s="146" t="s">
        <v>40</v>
      </c>
      <c r="C6" s="146"/>
      <c r="D6" s="26"/>
      <c r="E6" s="26"/>
      <c r="F6" s="26"/>
      <c r="G6" s="26"/>
      <c r="H6" s="26"/>
      <c r="I6" s="26"/>
      <c r="J6" s="26"/>
      <c r="K6" s="26"/>
      <c r="L6" s="26"/>
      <c r="M6" s="29" t="s">
        <v>19</v>
      </c>
    </row>
    <row r="7" spans="2:13" ht="3" customHeight="1"/>
    <row r="8" spans="2:13" ht="15.75" customHeight="1">
      <c r="B8" s="157" t="s">
        <v>38</v>
      </c>
      <c r="C8" s="157"/>
      <c r="D8" s="162" t="s">
        <v>460</v>
      </c>
      <c r="E8" s="159"/>
      <c r="F8" s="161"/>
      <c r="G8" s="161"/>
      <c r="H8" s="161"/>
      <c r="I8" s="165"/>
      <c r="J8" s="159" t="s">
        <v>459</v>
      </c>
      <c r="K8" s="159"/>
      <c r="L8" s="159"/>
      <c r="M8" s="159"/>
    </row>
    <row r="9" spans="2:13" ht="3.75" customHeight="1">
      <c r="B9" s="157"/>
      <c r="C9" s="157"/>
      <c r="D9" s="94"/>
      <c r="E9" s="25"/>
      <c r="F9" s="25"/>
      <c r="G9" s="25"/>
      <c r="H9" s="25"/>
      <c r="I9" s="95"/>
      <c r="J9" s="25"/>
      <c r="K9" s="25"/>
      <c r="L9" s="25"/>
      <c r="M9" s="25"/>
    </row>
    <row r="10" spans="2:13" s="16" customFormat="1" ht="14.25" customHeight="1">
      <c r="B10" s="157"/>
      <c r="C10" s="157"/>
      <c r="D10" s="173" t="s">
        <v>19</v>
      </c>
      <c r="E10" s="174" t="s">
        <v>324</v>
      </c>
      <c r="F10" s="171" t="s">
        <v>325</v>
      </c>
      <c r="G10" s="171"/>
      <c r="H10" s="171"/>
      <c r="I10" s="172"/>
      <c r="J10" s="171" t="s">
        <v>325</v>
      </c>
      <c r="K10" s="171"/>
      <c r="L10" s="171"/>
      <c r="M10" s="171"/>
    </row>
    <row r="11" spans="2:13" ht="3.75" customHeight="1">
      <c r="B11" s="157"/>
      <c r="C11" s="157"/>
      <c r="D11" s="173"/>
      <c r="E11" s="174"/>
      <c r="F11" s="30"/>
      <c r="G11" s="30"/>
      <c r="H11" s="30"/>
      <c r="I11" s="100"/>
      <c r="J11" s="32"/>
      <c r="K11" s="30"/>
      <c r="L11" s="30"/>
      <c r="M11" s="30"/>
    </row>
    <row r="12" spans="2:13" s="16" customFormat="1" ht="22.5" customHeight="1">
      <c r="B12" s="157"/>
      <c r="C12" s="157"/>
      <c r="D12" s="173"/>
      <c r="E12" s="174"/>
      <c r="F12" s="21" t="s">
        <v>341</v>
      </c>
      <c r="G12" s="93" t="s">
        <v>322</v>
      </c>
      <c r="H12" s="93" t="s">
        <v>323</v>
      </c>
      <c r="I12" s="90" t="s">
        <v>327</v>
      </c>
      <c r="J12" s="20" t="s">
        <v>341</v>
      </c>
      <c r="K12" s="93" t="s">
        <v>322</v>
      </c>
      <c r="L12" s="93" t="s">
        <v>323</v>
      </c>
      <c r="M12" s="90" t="s">
        <v>327</v>
      </c>
    </row>
    <row r="13" spans="2:13" ht="3.75" customHeight="1">
      <c r="B13" s="17"/>
      <c r="C13" s="17"/>
      <c r="D13" s="17"/>
      <c r="E13" s="123"/>
      <c r="F13" s="17"/>
      <c r="G13" s="17"/>
      <c r="H13" s="17"/>
      <c r="I13" s="17"/>
      <c r="J13" s="123"/>
      <c r="K13" s="17"/>
      <c r="L13" s="17"/>
      <c r="M13" s="17"/>
    </row>
    <row r="14" spans="2:13" ht="20.25" customHeight="1">
      <c r="C14" s="5" t="s">
        <v>19</v>
      </c>
      <c r="D14" s="37">
        <f>+E14+F14</f>
        <v>100404.9999999998</v>
      </c>
      <c r="E14" s="37">
        <v>25629.999999999804</v>
      </c>
      <c r="F14" s="37">
        <v>74774.999999999985</v>
      </c>
      <c r="G14" s="37">
        <v>6580.0000000000182</v>
      </c>
      <c r="H14" s="37">
        <v>46614.000000000269</v>
      </c>
      <c r="I14" s="37">
        <v>21581.000000000062</v>
      </c>
      <c r="J14" s="37">
        <v>2350672.9999999614</v>
      </c>
      <c r="K14" s="37">
        <v>13641.000000000113</v>
      </c>
      <c r="L14" s="37">
        <v>614391.00000000012</v>
      </c>
      <c r="M14" s="37">
        <v>1722640.9999999856</v>
      </c>
    </row>
    <row r="15" spans="2:13" ht="20.25" customHeight="1">
      <c r="B15" s="7" t="s">
        <v>20</v>
      </c>
      <c r="C15" s="8" t="s">
        <v>26</v>
      </c>
      <c r="D15" s="37">
        <f t="shared" ref="D15:D58" si="0">+E15+F15</f>
        <v>1885.9999999999993</v>
      </c>
      <c r="E15" s="37">
        <v>443.99999999999977</v>
      </c>
      <c r="F15" s="37">
        <v>1441.9999999999995</v>
      </c>
      <c r="G15" s="38">
        <v>105</v>
      </c>
      <c r="H15" s="38">
        <v>861.99999999999977</v>
      </c>
      <c r="I15" s="38">
        <v>474.99999999999955</v>
      </c>
      <c r="J15" s="37">
        <v>50219.999999999993</v>
      </c>
      <c r="K15" s="38">
        <v>208.99999999999983</v>
      </c>
      <c r="L15" s="38">
        <v>11550.000000000015</v>
      </c>
      <c r="M15" s="38">
        <v>38461.000000000029</v>
      </c>
    </row>
    <row r="16" spans="2:13" ht="20.25" customHeight="1">
      <c r="B16" s="7" t="s">
        <v>0</v>
      </c>
      <c r="C16" s="8" t="s">
        <v>21</v>
      </c>
      <c r="D16" s="37">
        <f t="shared" si="0"/>
        <v>559.99999999999989</v>
      </c>
      <c r="E16" s="37">
        <v>114.99999999999999</v>
      </c>
      <c r="F16" s="37">
        <v>444.99999999999989</v>
      </c>
      <c r="G16" s="38">
        <v>33.999999999999986</v>
      </c>
      <c r="H16" s="38">
        <v>249.00000000000003</v>
      </c>
      <c r="I16" s="38">
        <v>161.99999999999994</v>
      </c>
      <c r="J16" s="37">
        <v>16536.000000000004</v>
      </c>
      <c r="K16" s="38">
        <v>64.999999999999957</v>
      </c>
      <c r="L16" s="38">
        <v>3534.9999999999982</v>
      </c>
      <c r="M16" s="38">
        <v>12936.000000000005</v>
      </c>
    </row>
    <row r="17" spans="2:13" ht="20.25" customHeight="1">
      <c r="B17" s="7" t="s">
        <v>1</v>
      </c>
      <c r="C17" s="8" t="s">
        <v>22</v>
      </c>
      <c r="D17" s="37">
        <f t="shared" si="0"/>
        <v>30733.999999999993</v>
      </c>
      <c r="E17" s="37">
        <f>+SUM(E18:E41)</f>
        <v>7594</v>
      </c>
      <c r="F17" s="37">
        <f t="shared" ref="F17:M17" si="1">+SUM(F18:F41)</f>
        <v>23139.999999999993</v>
      </c>
      <c r="G17" s="38">
        <f t="shared" si="1"/>
        <v>2276.9999999999995</v>
      </c>
      <c r="H17" s="38">
        <f t="shared" si="1"/>
        <v>14911.000000000005</v>
      </c>
      <c r="I17" s="38">
        <f t="shared" si="1"/>
        <v>5951.9999999999982</v>
      </c>
      <c r="J17" s="37">
        <f t="shared" si="1"/>
        <v>652382.00000000035</v>
      </c>
      <c r="K17" s="38">
        <f t="shared" si="1"/>
        <v>4725</v>
      </c>
      <c r="L17" s="38">
        <f t="shared" si="1"/>
        <v>193209.99999999997</v>
      </c>
      <c r="M17" s="38">
        <f t="shared" si="1"/>
        <v>454446.99999999988</v>
      </c>
    </row>
    <row r="18" spans="2:13" ht="14.25" hidden="1" outlineLevel="1">
      <c r="B18" s="116">
        <v>10</v>
      </c>
      <c r="C18" s="117" t="s">
        <v>523</v>
      </c>
      <c r="D18" s="121">
        <f t="shared" si="0"/>
        <v>2</v>
      </c>
      <c r="E18" s="121">
        <v>1</v>
      </c>
      <c r="F18" s="119">
        <v>1</v>
      </c>
      <c r="G18" s="119">
        <v>0</v>
      </c>
      <c r="H18" s="119">
        <v>1</v>
      </c>
      <c r="I18" s="119">
        <v>0</v>
      </c>
      <c r="J18" s="121">
        <v>7</v>
      </c>
      <c r="K18" s="119">
        <v>0</v>
      </c>
      <c r="L18" s="119">
        <v>7</v>
      </c>
      <c r="M18" s="119">
        <v>0</v>
      </c>
    </row>
    <row r="19" spans="2:13" ht="14.25" hidden="1" outlineLevel="1">
      <c r="B19" s="116">
        <v>11</v>
      </c>
      <c r="C19" s="117" t="s">
        <v>524</v>
      </c>
      <c r="D19" s="121">
        <f t="shared" si="0"/>
        <v>3643.0000000000032</v>
      </c>
      <c r="E19" s="121">
        <v>781</v>
      </c>
      <c r="F19" s="119">
        <v>2862.0000000000032</v>
      </c>
      <c r="G19" s="119">
        <v>201</v>
      </c>
      <c r="H19" s="119">
        <v>1872.0000000000014</v>
      </c>
      <c r="I19" s="119">
        <v>788.99999999999909</v>
      </c>
      <c r="J19" s="121">
        <v>89937.000000000029</v>
      </c>
      <c r="K19" s="119">
        <v>445.00000000000063</v>
      </c>
      <c r="L19" s="119">
        <v>24771.999999999967</v>
      </c>
      <c r="M19" s="119">
        <v>64720.000000000073</v>
      </c>
    </row>
    <row r="20" spans="2:13" ht="14.25" hidden="1" outlineLevel="1">
      <c r="B20" s="116">
        <v>12</v>
      </c>
      <c r="C20" s="117" t="s">
        <v>525</v>
      </c>
      <c r="D20" s="121">
        <f t="shared" si="0"/>
        <v>629</v>
      </c>
      <c r="E20" s="121">
        <v>186.00000000000006</v>
      </c>
      <c r="F20" s="119">
        <v>443</v>
      </c>
      <c r="G20" s="119">
        <v>38</v>
      </c>
      <c r="H20" s="119">
        <v>255.00000000000006</v>
      </c>
      <c r="I20" s="119">
        <v>150.00000000000003</v>
      </c>
      <c r="J20" s="121">
        <v>14668.000000000004</v>
      </c>
      <c r="K20" s="119">
        <v>74.000000000000014</v>
      </c>
      <c r="L20" s="119">
        <v>3365.0000000000009</v>
      </c>
      <c r="M20" s="119">
        <v>11229.000000000004</v>
      </c>
    </row>
    <row r="21" spans="2:13" ht="14.25" hidden="1" outlineLevel="1">
      <c r="B21" s="116">
        <v>13</v>
      </c>
      <c r="C21" s="117" t="s">
        <v>526</v>
      </c>
      <c r="D21" s="121">
        <f t="shared" si="0"/>
        <v>12</v>
      </c>
      <c r="E21" s="121">
        <v>8</v>
      </c>
      <c r="F21" s="119">
        <v>4</v>
      </c>
      <c r="G21" s="119">
        <v>0</v>
      </c>
      <c r="H21" s="119">
        <v>3</v>
      </c>
      <c r="I21" s="119">
        <v>1</v>
      </c>
      <c r="J21" s="121">
        <v>283</v>
      </c>
      <c r="K21" s="119">
        <v>0</v>
      </c>
      <c r="L21" s="119">
        <v>33</v>
      </c>
      <c r="M21" s="119">
        <v>250</v>
      </c>
    </row>
    <row r="22" spans="2:13" ht="14.25" hidden="1" outlineLevel="1">
      <c r="B22" s="116">
        <v>14</v>
      </c>
      <c r="C22" s="117" t="s">
        <v>527</v>
      </c>
      <c r="D22" s="121">
        <f t="shared" si="0"/>
        <v>1903.9999999999986</v>
      </c>
      <c r="E22" s="121">
        <v>507.00000000000006</v>
      </c>
      <c r="F22" s="119">
        <v>1396.9999999999986</v>
      </c>
      <c r="G22" s="119">
        <v>126.00000000000007</v>
      </c>
      <c r="H22" s="119">
        <v>944.00000000000045</v>
      </c>
      <c r="I22" s="119">
        <v>327.00000000000006</v>
      </c>
      <c r="J22" s="121">
        <v>35268.000000000015</v>
      </c>
      <c r="K22" s="119">
        <v>251.00000000000011</v>
      </c>
      <c r="L22" s="119">
        <v>12218.000000000002</v>
      </c>
      <c r="M22" s="119">
        <v>22799.000000000004</v>
      </c>
    </row>
    <row r="23" spans="2:13" ht="14.25" hidden="1" outlineLevel="1">
      <c r="B23" s="116">
        <v>15</v>
      </c>
      <c r="C23" s="117" t="s">
        <v>528</v>
      </c>
      <c r="D23" s="121">
        <f t="shared" si="0"/>
        <v>874</v>
      </c>
      <c r="E23" s="121">
        <v>164.00000000000009</v>
      </c>
      <c r="F23" s="119">
        <v>709.99999999999989</v>
      </c>
      <c r="G23" s="119">
        <v>47.000000000000007</v>
      </c>
      <c r="H23" s="119">
        <v>427.00000000000034</v>
      </c>
      <c r="I23" s="119">
        <v>236.0000000000002</v>
      </c>
      <c r="J23" s="121">
        <v>24966.000000000007</v>
      </c>
      <c r="K23" s="119">
        <v>97.999999999999929</v>
      </c>
      <c r="L23" s="119">
        <v>6150.0000000000045</v>
      </c>
      <c r="M23" s="119">
        <v>18718.000000000004</v>
      </c>
    </row>
    <row r="24" spans="2:13" ht="14.25" hidden="1" outlineLevel="1">
      <c r="B24" s="116">
        <v>16</v>
      </c>
      <c r="C24" s="117" t="s">
        <v>529</v>
      </c>
      <c r="D24" s="121">
        <f t="shared" si="0"/>
        <v>1010.0000000000006</v>
      </c>
      <c r="E24" s="121">
        <v>167.00000000000011</v>
      </c>
      <c r="F24" s="119">
        <v>843.00000000000045</v>
      </c>
      <c r="G24" s="119">
        <v>54.999999999999979</v>
      </c>
      <c r="H24" s="119">
        <v>575</v>
      </c>
      <c r="I24" s="119">
        <v>212.99999999999997</v>
      </c>
      <c r="J24" s="121">
        <v>23356.000000000007</v>
      </c>
      <c r="K24" s="119">
        <v>111.99999999999999</v>
      </c>
      <c r="L24" s="119">
        <v>7790.0000000000036</v>
      </c>
      <c r="M24" s="119">
        <v>15453.999999999991</v>
      </c>
    </row>
    <row r="25" spans="2:13" ht="14.25" hidden="1" outlineLevel="1">
      <c r="B25" s="116">
        <v>17</v>
      </c>
      <c r="C25" s="117" t="s">
        <v>530</v>
      </c>
      <c r="D25" s="121">
        <f t="shared" si="0"/>
        <v>1642.0000000000007</v>
      </c>
      <c r="E25" s="121">
        <v>379.00000000000045</v>
      </c>
      <c r="F25" s="119">
        <v>1263.0000000000002</v>
      </c>
      <c r="G25" s="119">
        <v>84.999999999999957</v>
      </c>
      <c r="H25" s="119">
        <v>757.99999999999943</v>
      </c>
      <c r="I25" s="119">
        <v>420.00000000000006</v>
      </c>
      <c r="J25" s="121">
        <v>44116.000000000022</v>
      </c>
      <c r="K25" s="119">
        <v>185.99999999999997</v>
      </c>
      <c r="L25" s="119">
        <v>10419.000000000005</v>
      </c>
      <c r="M25" s="119">
        <v>33511.000000000015</v>
      </c>
    </row>
    <row r="26" spans="2:13" ht="14.25" hidden="1" outlineLevel="1">
      <c r="B26" s="116">
        <v>18</v>
      </c>
      <c r="C26" s="117" t="s">
        <v>531</v>
      </c>
      <c r="D26" s="121">
        <f t="shared" si="0"/>
        <v>756.00000000000045</v>
      </c>
      <c r="E26" s="121">
        <v>248.00000000000009</v>
      </c>
      <c r="F26" s="119">
        <v>508.00000000000034</v>
      </c>
      <c r="G26" s="119">
        <v>30</v>
      </c>
      <c r="H26" s="119">
        <v>325.99999999999977</v>
      </c>
      <c r="I26" s="119">
        <v>152</v>
      </c>
      <c r="J26" s="121">
        <v>16471.999999999996</v>
      </c>
      <c r="K26" s="119">
        <v>63.000000000000036</v>
      </c>
      <c r="L26" s="119">
        <v>4610</v>
      </c>
      <c r="M26" s="119">
        <v>11798.999999999993</v>
      </c>
    </row>
    <row r="27" spans="2:13" ht="14.25" hidden="1" outlineLevel="1">
      <c r="B27" s="116">
        <v>19</v>
      </c>
      <c r="C27" s="117" t="s">
        <v>532</v>
      </c>
      <c r="D27" s="121">
        <f t="shared" si="0"/>
        <v>277</v>
      </c>
      <c r="E27" s="121">
        <v>43.000000000000014</v>
      </c>
      <c r="F27" s="119">
        <v>233.99999999999997</v>
      </c>
      <c r="G27" s="119">
        <v>17.000000000000014</v>
      </c>
      <c r="H27" s="119">
        <v>147.00000000000009</v>
      </c>
      <c r="I27" s="119">
        <v>69.999999999999957</v>
      </c>
      <c r="J27" s="121">
        <v>7411.9999999999982</v>
      </c>
      <c r="K27" s="119">
        <v>26.000000000000007</v>
      </c>
      <c r="L27" s="119">
        <v>1913.0000000000002</v>
      </c>
      <c r="M27" s="119">
        <v>5473.0000000000009</v>
      </c>
    </row>
    <row r="28" spans="2:13" ht="14.25" hidden="1" outlineLevel="1">
      <c r="B28" s="116">
        <v>20</v>
      </c>
      <c r="C28" s="117" t="s">
        <v>533</v>
      </c>
      <c r="D28" s="121">
        <f t="shared" si="0"/>
        <v>36</v>
      </c>
      <c r="E28" s="121">
        <v>24</v>
      </c>
      <c r="F28" s="119">
        <v>12</v>
      </c>
      <c r="G28" s="119">
        <v>1.0000000000000002</v>
      </c>
      <c r="H28" s="119">
        <v>4</v>
      </c>
      <c r="I28" s="119">
        <v>6.9999999999999991</v>
      </c>
      <c r="J28" s="121">
        <v>678.00000000000011</v>
      </c>
      <c r="K28" s="119">
        <v>1.0000000000000002</v>
      </c>
      <c r="L28" s="119">
        <v>42</v>
      </c>
      <c r="M28" s="119">
        <v>635</v>
      </c>
    </row>
    <row r="29" spans="2:13" ht="14.25" hidden="1" outlineLevel="1">
      <c r="B29" s="116">
        <v>21</v>
      </c>
      <c r="C29" s="117" t="s">
        <v>534</v>
      </c>
      <c r="D29" s="121">
        <f t="shared" si="0"/>
        <v>502.00000000000023</v>
      </c>
      <c r="E29" s="121">
        <v>155.00000000000011</v>
      </c>
      <c r="F29" s="119">
        <v>347.00000000000011</v>
      </c>
      <c r="G29" s="119">
        <v>28.000000000000025</v>
      </c>
      <c r="H29" s="119">
        <v>226.99999999999991</v>
      </c>
      <c r="I29" s="119">
        <v>92.000000000000014</v>
      </c>
      <c r="J29" s="121">
        <v>10025.999999999993</v>
      </c>
      <c r="K29" s="119">
        <v>64.999999999999986</v>
      </c>
      <c r="L29" s="119">
        <v>2649.9999999999991</v>
      </c>
      <c r="M29" s="119">
        <v>7311</v>
      </c>
    </row>
    <row r="30" spans="2:13" ht="14.25" hidden="1" outlineLevel="1">
      <c r="B30" s="116">
        <v>22</v>
      </c>
      <c r="C30" s="117" t="s">
        <v>535</v>
      </c>
      <c r="D30" s="121">
        <f t="shared" si="0"/>
        <v>314</v>
      </c>
      <c r="E30" s="121">
        <v>80.999999999999986</v>
      </c>
      <c r="F30" s="119">
        <v>233</v>
      </c>
      <c r="G30" s="119">
        <v>28.999999999999996</v>
      </c>
      <c r="H30" s="119">
        <v>148</v>
      </c>
      <c r="I30" s="119">
        <v>56.000000000000014</v>
      </c>
      <c r="J30" s="121">
        <v>6524.9999999999991</v>
      </c>
      <c r="K30" s="119">
        <v>61.000000000000014</v>
      </c>
      <c r="L30" s="119">
        <v>1969.0000000000002</v>
      </c>
      <c r="M30" s="119">
        <v>4495.0000000000009</v>
      </c>
    </row>
    <row r="31" spans="2:13" ht="14.25" hidden="1" outlineLevel="1">
      <c r="B31" s="116">
        <v>23</v>
      </c>
      <c r="C31" s="117" t="s">
        <v>536</v>
      </c>
      <c r="D31" s="121">
        <f t="shared" si="0"/>
        <v>1883.9999999999982</v>
      </c>
      <c r="E31" s="121">
        <v>601.99999999999966</v>
      </c>
      <c r="F31" s="119">
        <v>1281.9999999999986</v>
      </c>
      <c r="G31" s="119">
        <v>104.0000000000001</v>
      </c>
      <c r="H31" s="119">
        <v>859.00000000000023</v>
      </c>
      <c r="I31" s="119">
        <v>318.99999999999989</v>
      </c>
      <c r="J31" s="121">
        <v>34675</v>
      </c>
      <c r="K31" s="119">
        <v>235.00000000000003</v>
      </c>
      <c r="L31" s="119">
        <v>10913.000000000013</v>
      </c>
      <c r="M31" s="119">
        <v>23527.000000000011</v>
      </c>
    </row>
    <row r="32" spans="2:13" ht="14.25" hidden="1" outlineLevel="1">
      <c r="B32" s="116">
        <v>24</v>
      </c>
      <c r="C32" s="117" t="s">
        <v>537</v>
      </c>
      <c r="D32" s="121">
        <f t="shared" si="0"/>
        <v>2712.9999999999982</v>
      </c>
      <c r="E32" s="121">
        <v>458.00000000000074</v>
      </c>
      <c r="F32" s="119">
        <v>2254.9999999999973</v>
      </c>
      <c r="G32" s="119">
        <v>198.00000000000009</v>
      </c>
      <c r="H32" s="119">
        <v>1460</v>
      </c>
      <c r="I32" s="119">
        <v>597.00000000000023</v>
      </c>
      <c r="J32" s="121">
        <v>64690</v>
      </c>
      <c r="K32" s="119">
        <v>423.9999999999996</v>
      </c>
      <c r="L32" s="119">
        <v>20465</v>
      </c>
      <c r="M32" s="119">
        <v>43800.999999999993</v>
      </c>
    </row>
    <row r="33" spans="2:13" ht="14.25" hidden="1" outlineLevel="1">
      <c r="B33" s="116">
        <v>25</v>
      </c>
      <c r="C33" s="117" t="s">
        <v>538</v>
      </c>
      <c r="D33" s="121">
        <f t="shared" si="0"/>
        <v>932.00000000000011</v>
      </c>
      <c r="E33" s="121">
        <v>260</v>
      </c>
      <c r="F33" s="119">
        <v>672.00000000000011</v>
      </c>
      <c r="G33" s="119">
        <v>63.000000000000014</v>
      </c>
      <c r="H33" s="119">
        <v>446.99999999999977</v>
      </c>
      <c r="I33" s="119">
        <v>161.99999999999991</v>
      </c>
      <c r="J33" s="121">
        <v>17017.000000000007</v>
      </c>
      <c r="K33" s="119">
        <v>142.00000000000006</v>
      </c>
      <c r="L33" s="119">
        <v>5383.9999999999973</v>
      </c>
      <c r="M33" s="119">
        <v>11491</v>
      </c>
    </row>
    <row r="34" spans="2:13" ht="14.25" hidden="1" outlineLevel="1">
      <c r="B34" s="116">
        <v>26</v>
      </c>
      <c r="C34" s="117" t="s">
        <v>539</v>
      </c>
      <c r="D34" s="121">
        <f t="shared" si="0"/>
        <v>5969.9999999999973</v>
      </c>
      <c r="E34" s="121">
        <v>1194.9999999999989</v>
      </c>
      <c r="F34" s="119">
        <v>4774.9999999999982</v>
      </c>
      <c r="G34" s="119">
        <v>619.99999999999932</v>
      </c>
      <c r="H34" s="119">
        <v>3005.0000000000032</v>
      </c>
      <c r="I34" s="119">
        <v>1149.9999999999977</v>
      </c>
      <c r="J34" s="121">
        <v>128540.00000000035</v>
      </c>
      <c r="K34" s="119">
        <v>1286.9999999999984</v>
      </c>
      <c r="L34" s="119">
        <v>37228.999999999956</v>
      </c>
      <c r="M34" s="119">
        <v>90023.999999999796</v>
      </c>
    </row>
    <row r="35" spans="2:13" ht="14.25" hidden="1" outlineLevel="1">
      <c r="B35" s="116">
        <v>27</v>
      </c>
      <c r="C35" s="117" t="s">
        <v>540</v>
      </c>
      <c r="D35" s="121">
        <f t="shared" si="0"/>
        <v>237</v>
      </c>
      <c r="E35" s="121">
        <v>89.000000000000014</v>
      </c>
      <c r="F35" s="119">
        <v>147.99999999999997</v>
      </c>
      <c r="G35" s="119">
        <v>21.000000000000004</v>
      </c>
      <c r="H35" s="119">
        <v>102.99999999999997</v>
      </c>
      <c r="I35" s="119">
        <v>23.999999999999993</v>
      </c>
      <c r="J35" s="121">
        <v>3011.9999999999995</v>
      </c>
      <c r="K35" s="119">
        <v>48</v>
      </c>
      <c r="L35" s="119">
        <v>1301.0000000000002</v>
      </c>
      <c r="M35" s="119">
        <v>1663</v>
      </c>
    </row>
    <row r="36" spans="2:13" ht="14.25" hidden="1" outlineLevel="1">
      <c r="B36" s="116">
        <v>28</v>
      </c>
      <c r="C36" s="117" t="s">
        <v>541</v>
      </c>
      <c r="D36" s="121">
        <f t="shared" si="0"/>
        <v>796</v>
      </c>
      <c r="E36" s="121">
        <v>227.00000000000006</v>
      </c>
      <c r="F36" s="119">
        <v>568.99999999999989</v>
      </c>
      <c r="G36" s="119">
        <v>58.000000000000021</v>
      </c>
      <c r="H36" s="119">
        <v>383</v>
      </c>
      <c r="I36" s="119">
        <v>127.99999999999997</v>
      </c>
      <c r="J36" s="121">
        <v>13303.999999999989</v>
      </c>
      <c r="K36" s="119">
        <v>114.00000000000001</v>
      </c>
      <c r="L36" s="119">
        <v>4661.0000000000009</v>
      </c>
      <c r="M36" s="119">
        <v>8528.9999999999945</v>
      </c>
    </row>
    <row r="37" spans="2:13" ht="14.25" hidden="1" outlineLevel="1">
      <c r="B37" s="116">
        <v>29</v>
      </c>
      <c r="C37" s="117" t="s">
        <v>542</v>
      </c>
      <c r="D37" s="121">
        <f t="shared" si="0"/>
        <v>1867.9999999999995</v>
      </c>
      <c r="E37" s="121">
        <v>550</v>
      </c>
      <c r="F37" s="119">
        <v>1317.9999999999995</v>
      </c>
      <c r="G37" s="119">
        <v>196.00000000000014</v>
      </c>
      <c r="H37" s="119">
        <v>845.00000000000034</v>
      </c>
      <c r="I37" s="119">
        <v>276.99999999999994</v>
      </c>
      <c r="J37" s="121">
        <v>30984.000000000007</v>
      </c>
      <c r="K37" s="119">
        <v>384.00000000000045</v>
      </c>
      <c r="L37" s="119">
        <v>9941.9999999999982</v>
      </c>
      <c r="M37" s="119">
        <v>20657.999999999996</v>
      </c>
    </row>
    <row r="38" spans="2:13" ht="14.25" hidden="1" outlineLevel="1">
      <c r="B38" s="116">
        <v>30</v>
      </c>
      <c r="C38" s="117" t="s">
        <v>543</v>
      </c>
      <c r="D38" s="121">
        <f t="shared" si="0"/>
        <v>1902</v>
      </c>
      <c r="E38" s="121">
        <v>773.00000000000011</v>
      </c>
      <c r="F38" s="119">
        <v>1128.9999999999998</v>
      </c>
      <c r="G38" s="119">
        <v>143.99999999999997</v>
      </c>
      <c r="H38" s="119">
        <v>710.99999999999955</v>
      </c>
      <c r="I38" s="119">
        <v>274</v>
      </c>
      <c r="J38" s="121">
        <v>29121.999999999982</v>
      </c>
      <c r="K38" s="119">
        <v>281.00000000000023</v>
      </c>
      <c r="L38" s="119">
        <v>8977.0000000000018</v>
      </c>
      <c r="M38" s="119">
        <v>19864.000000000004</v>
      </c>
    </row>
    <row r="39" spans="2:13" ht="14.25" hidden="1" outlineLevel="1">
      <c r="B39" s="116">
        <v>31</v>
      </c>
      <c r="C39" s="117" t="s">
        <v>544</v>
      </c>
      <c r="D39" s="121">
        <f t="shared" si="0"/>
        <v>505</v>
      </c>
      <c r="E39" s="121">
        <v>164.99999999999994</v>
      </c>
      <c r="F39" s="119">
        <v>340.00000000000006</v>
      </c>
      <c r="G39" s="119">
        <v>57.000000000000007</v>
      </c>
      <c r="H39" s="119">
        <v>211</v>
      </c>
      <c r="I39" s="119">
        <v>71.999999999999972</v>
      </c>
      <c r="J39" s="121">
        <v>8334.9999999999964</v>
      </c>
      <c r="K39" s="119">
        <v>111.00000000000001</v>
      </c>
      <c r="L39" s="119">
        <v>2428</v>
      </c>
      <c r="M39" s="119">
        <v>5796</v>
      </c>
    </row>
    <row r="40" spans="2:13" ht="14.25" hidden="1" outlineLevel="1">
      <c r="B40" s="116">
        <v>32</v>
      </c>
      <c r="C40" s="117" t="s">
        <v>545</v>
      </c>
      <c r="D40" s="121">
        <f t="shared" si="0"/>
        <v>1609.0000000000011</v>
      </c>
      <c r="E40" s="121">
        <v>233.00000000000009</v>
      </c>
      <c r="F40" s="119">
        <v>1376.0000000000011</v>
      </c>
      <c r="G40" s="119">
        <v>111.99999999999987</v>
      </c>
      <c r="H40" s="119">
        <v>916</v>
      </c>
      <c r="I40" s="119">
        <v>347.99999999999989</v>
      </c>
      <c r="J40" s="121">
        <v>40084.999999999971</v>
      </c>
      <c r="K40" s="119">
        <v>228.00000000000028</v>
      </c>
      <c r="L40" s="119">
        <v>12308.000000000007</v>
      </c>
      <c r="M40" s="119">
        <v>27548.999999999975</v>
      </c>
    </row>
    <row r="41" spans="2:13" ht="14.25" hidden="1" outlineLevel="1">
      <c r="B41" s="116">
        <v>33</v>
      </c>
      <c r="C41" s="117" t="s">
        <v>546</v>
      </c>
      <c r="D41" s="121">
        <f t="shared" si="0"/>
        <v>717</v>
      </c>
      <c r="E41" s="121">
        <v>297.99999999999994</v>
      </c>
      <c r="F41" s="119">
        <v>419</v>
      </c>
      <c r="G41" s="119">
        <v>46.999999999999993</v>
      </c>
      <c r="H41" s="119">
        <v>283.99999999999994</v>
      </c>
      <c r="I41" s="119">
        <v>87.999999999999886</v>
      </c>
      <c r="J41" s="121">
        <v>8903.9999999999982</v>
      </c>
      <c r="K41" s="119">
        <v>88.999999999999986</v>
      </c>
      <c r="L41" s="119">
        <v>3664.0000000000005</v>
      </c>
      <c r="M41" s="119">
        <v>5151.0000000000009</v>
      </c>
    </row>
    <row r="42" spans="2:13" ht="20.25" customHeight="1" collapsed="1">
      <c r="B42" s="7" t="s">
        <v>2</v>
      </c>
      <c r="C42" s="8" t="s">
        <v>28</v>
      </c>
      <c r="D42" s="37">
        <f t="shared" si="0"/>
        <v>70.999999999999972</v>
      </c>
      <c r="E42" s="37">
        <v>22.999999999999993</v>
      </c>
      <c r="F42" s="38">
        <v>47.999999999999986</v>
      </c>
      <c r="G42" s="38">
        <v>2.9999999999999996</v>
      </c>
      <c r="H42" s="38">
        <v>26.999999999999996</v>
      </c>
      <c r="I42" s="38">
        <v>17.999999999999993</v>
      </c>
      <c r="J42" s="37">
        <v>2386.9999999999995</v>
      </c>
      <c r="K42" s="38">
        <v>8</v>
      </c>
      <c r="L42" s="38">
        <v>423.99999999999989</v>
      </c>
      <c r="M42" s="38">
        <v>1955</v>
      </c>
    </row>
    <row r="43" spans="2:13" ht="20.25" customHeight="1">
      <c r="B43" s="7" t="s">
        <v>3</v>
      </c>
      <c r="C43" s="8" t="s">
        <v>27</v>
      </c>
      <c r="D43" s="37">
        <f t="shared" si="0"/>
        <v>2633.0000000000027</v>
      </c>
      <c r="E43" s="37">
        <v>693.00000000000091</v>
      </c>
      <c r="F43" s="38">
        <v>1940.0000000000018</v>
      </c>
      <c r="G43" s="38">
        <v>156.99999999999994</v>
      </c>
      <c r="H43" s="38">
        <v>1274.9999999999998</v>
      </c>
      <c r="I43" s="38">
        <v>508.00000000000051</v>
      </c>
      <c r="J43" s="37">
        <v>57173.999999999927</v>
      </c>
      <c r="K43" s="38">
        <v>340.00000000000011</v>
      </c>
      <c r="L43" s="38">
        <v>16426</v>
      </c>
      <c r="M43" s="38">
        <v>40408.000000000036</v>
      </c>
    </row>
    <row r="44" spans="2:13" ht="20.25" customHeight="1">
      <c r="B44" s="7" t="s">
        <v>4</v>
      </c>
      <c r="C44" s="8" t="s">
        <v>23</v>
      </c>
      <c r="D44" s="37">
        <f t="shared" si="0"/>
        <v>11681.000000000011</v>
      </c>
      <c r="E44" s="37">
        <v>1845.9999999999995</v>
      </c>
      <c r="F44" s="38">
        <v>9835.0000000000109</v>
      </c>
      <c r="G44" s="38">
        <v>802.00000000000136</v>
      </c>
      <c r="H44" s="38">
        <v>5590</v>
      </c>
      <c r="I44" s="38">
        <v>3443.0000000000055</v>
      </c>
      <c r="J44" s="37">
        <v>371221.00000000058</v>
      </c>
      <c r="K44" s="38">
        <v>1507.0000000000009</v>
      </c>
      <c r="L44" s="38">
        <v>77142.999999999956</v>
      </c>
      <c r="M44" s="38">
        <v>292570.99999999936</v>
      </c>
    </row>
    <row r="45" spans="2:13" ht="20.25" customHeight="1">
      <c r="B45" s="7" t="s">
        <v>5</v>
      </c>
      <c r="C45" s="9" t="s">
        <v>162</v>
      </c>
      <c r="D45" s="37">
        <f t="shared" si="0"/>
        <v>14644.000000000053</v>
      </c>
      <c r="E45" s="37">
        <v>4030.0000000000164</v>
      </c>
      <c r="F45" s="38">
        <v>10614.000000000036</v>
      </c>
      <c r="G45" s="38">
        <v>1030.9999999999961</v>
      </c>
      <c r="H45" s="38">
        <v>6777.9999999999936</v>
      </c>
      <c r="I45" s="38">
        <v>2805.0000000000086</v>
      </c>
      <c r="J45" s="37">
        <v>309349.99999999983</v>
      </c>
      <c r="K45" s="38">
        <v>2149</v>
      </c>
      <c r="L45" s="38">
        <v>86420.999999999927</v>
      </c>
      <c r="M45" s="38">
        <v>220779.99999999997</v>
      </c>
    </row>
    <row r="46" spans="2:13" ht="20.25" customHeight="1">
      <c r="B46" s="7" t="s">
        <v>6</v>
      </c>
      <c r="C46" s="9" t="s">
        <v>24</v>
      </c>
      <c r="D46" s="37">
        <f t="shared" si="0"/>
        <v>7319.9999999999918</v>
      </c>
      <c r="E46" s="37">
        <v>1263.0000000000027</v>
      </c>
      <c r="F46" s="38">
        <v>6056.9999999999891</v>
      </c>
      <c r="G46" s="38">
        <v>499.99999999999983</v>
      </c>
      <c r="H46" s="38">
        <v>3777.0000000000023</v>
      </c>
      <c r="I46" s="38">
        <v>1780.000000000002</v>
      </c>
      <c r="J46" s="37">
        <v>192916.00000000029</v>
      </c>
      <c r="K46" s="38">
        <v>1150.9999999999984</v>
      </c>
      <c r="L46" s="38">
        <v>48468.999999999956</v>
      </c>
      <c r="M46" s="38">
        <v>143296.00000000006</v>
      </c>
    </row>
    <row r="47" spans="2:13" ht="20.25" customHeight="1">
      <c r="B47" s="7" t="s">
        <v>7</v>
      </c>
      <c r="C47" s="9" t="s">
        <v>31</v>
      </c>
      <c r="D47" s="37">
        <f t="shared" si="0"/>
        <v>5321.0000000000036</v>
      </c>
      <c r="E47" s="37">
        <v>1128.0000000000002</v>
      </c>
      <c r="F47" s="38">
        <v>4193.0000000000036</v>
      </c>
      <c r="G47" s="38">
        <v>291</v>
      </c>
      <c r="H47" s="38">
        <v>2763.0000000000009</v>
      </c>
      <c r="I47" s="38">
        <v>1139.0000000000005</v>
      </c>
      <c r="J47" s="37">
        <v>128703</v>
      </c>
      <c r="K47" s="38">
        <v>613.99999999999864</v>
      </c>
      <c r="L47" s="38">
        <v>37137.999999999978</v>
      </c>
      <c r="M47" s="38">
        <v>90950.999999999854</v>
      </c>
    </row>
    <row r="48" spans="2:13" ht="20.25" customHeight="1">
      <c r="B48" s="7" t="s">
        <v>8</v>
      </c>
      <c r="C48" s="9" t="s">
        <v>456</v>
      </c>
      <c r="D48" s="37">
        <f t="shared" si="0"/>
        <v>538</v>
      </c>
      <c r="E48" s="37">
        <v>258.00000000000006</v>
      </c>
      <c r="F48" s="38">
        <v>280</v>
      </c>
      <c r="G48" s="38">
        <v>26.000000000000014</v>
      </c>
      <c r="H48" s="38">
        <v>165.00000000000006</v>
      </c>
      <c r="I48" s="38">
        <v>89.000000000000114</v>
      </c>
      <c r="J48" s="37">
        <v>9113.0000000000055</v>
      </c>
      <c r="K48" s="38">
        <v>48.00000000000005</v>
      </c>
      <c r="L48" s="38">
        <v>2154.9999999999995</v>
      </c>
      <c r="M48" s="38">
        <v>6910.0000000000036</v>
      </c>
    </row>
    <row r="49" spans="2:13" ht="20.25" customHeight="1">
      <c r="B49" s="7" t="s">
        <v>9</v>
      </c>
      <c r="C49" s="9" t="s">
        <v>29</v>
      </c>
      <c r="D49" s="37">
        <f t="shared" si="0"/>
        <v>354.99999999999955</v>
      </c>
      <c r="E49" s="37">
        <v>157.99999999999986</v>
      </c>
      <c r="F49" s="38">
        <v>196.99999999999972</v>
      </c>
      <c r="G49" s="38">
        <v>33.999999999999972</v>
      </c>
      <c r="H49" s="38">
        <v>99.999999999999886</v>
      </c>
      <c r="I49" s="38">
        <v>62.999999999999922</v>
      </c>
      <c r="J49" s="37">
        <v>6523.0000000000045</v>
      </c>
      <c r="K49" s="38">
        <v>58.000000000000014</v>
      </c>
      <c r="L49" s="38">
        <v>1281.9999999999989</v>
      </c>
      <c r="M49" s="38">
        <v>5183.0000000000018</v>
      </c>
    </row>
    <row r="50" spans="2:13" ht="20.25" customHeight="1">
      <c r="B50" s="7" t="s">
        <v>10</v>
      </c>
      <c r="C50" s="9" t="s">
        <v>30</v>
      </c>
      <c r="D50" s="37">
        <f t="shared" si="0"/>
        <v>282.00000000000006</v>
      </c>
      <c r="E50" s="37">
        <v>50.000000000000014</v>
      </c>
      <c r="F50" s="38">
        <v>232.00000000000006</v>
      </c>
      <c r="G50" s="38">
        <v>15.000000000000002</v>
      </c>
      <c r="H50" s="38">
        <v>111.99999999999997</v>
      </c>
      <c r="I50" s="38">
        <v>104.99999999999991</v>
      </c>
      <c r="J50" s="37">
        <v>10520.999999999998</v>
      </c>
      <c r="K50" s="38">
        <v>35</v>
      </c>
      <c r="L50" s="38">
        <v>1644.0000000000005</v>
      </c>
      <c r="M50" s="38">
        <v>8842</v>
      </c>
    </row>
    <row r="51" spans="2:13" ht="20.25" customHeight="1">
      <c r="B51" s="7" t="s">
        <v>11</v>
      </c>
      <c r="C51" s="9" t="s">
        <v>32</v>
      </c>
      <c r="D51" s="37">
        <f t="shared" si="0"/>
        <v>1562.9999999999986</v>
      </c>
      <c r="E51" s="37">
        <v>553.00000000000023</v>
      </c>
      <c r="F51" s="38">
        <v>1009.9999999999984</v>
      </c>
      <c r="G51" s="38">
        <v>114.9999999999999</v>
      </c>
      <c r="H51" s="38">
        <v>586.99999999999875</v>
      </c>
      <c r="I51" s="38">
        <v>307.99999999999994</v>
      </c>
      <c r="J51" s="37">
        <v>32286.000000000033</v>
      </c>
      <c r="K51" s="38">
        <v>230.00000000000043</v>
      </c>
      <c r="L51" s="38">
        <v>7273.9999999999909</v>
      </c>
      <c r="M51" s="38">
        <v>24782.000000000036</v>
      </c>
    </row>
    <row r="52" spans="2:13" ht="20.25" customHeight="1">
      <c r="B52" s="7" t="s">
        <v>12</v>
      </c>
      <c r="C52" s="9" t="s">
        <v>457</v>
      </c>
      <c r="D52" s="37">
        <f t="shared" si="0"/>
        <v>5349.9999999999918</v>
      </c>
      <c r="E52" s="37">
        <v>1366</v>
      </c>
      <c r="F52" s="38">
        <v>3983.9999999999918</v>
      </c>
      <c r="G52" s="38">
        <v>329.99999999999955</v>
      </c>
      <c r="H52" s="38">
        <v>2442.9999999999986</v>
      </c>
      <c r="I52" s="38">
        <v>1210.9999999999998</v>
      </c>
      <c r="J52" s="37">
        <v>130697.00000000006</v>
      </c>
      <c r="K52" s="38">
        <v>726.99999999999977</v>
      </c>
      <c r="L52" s="38">
        <v>31680.999999999985</v>
      </c>
      <c r="M52" s="38">
        <v>98289.000000000175</v>
      </c>
    </row>
    <row r="53" spans="2:13" ht="20.25" customHeight="1">
      <c r="B53" s="7" t="s">
        <v>13</v>
      </c>
      <c r="C53" s="9" t="s">
        <v>33</v>
      </c>
      <c r="D53" s="37">
        <f t="shared" si="0"/>
        <v>754</v>
      </c>
      <c r="E53" s="37">
        <v>108.99999999999999</v>
      </c>
      <c r="F53" s="38">
        <v>645</v>
      </c>
      <c r="G53" s="38">
        <v>30.999999999999996</v>
      </c>
      <c r="H53" s="38">
        <v>378</v>
      </c>
      <c r="I53" s="38">
        <v>236.00000000000011</v>
      </c>
      <c r="J53" s="37">
        <v>25161.999999999996</v>
      </c>
      <c r="K53" s="38">
        <v>67</v>
      </c>
      <c r="L53" s="38">
        <v>5275.0000000000009</v>
      </c>
      <c r="M53" s="38">
        <v>19820.000000000007</v>
      </c>
    </row>
    <row r="54" spans="2:13" ht="20.25" customHeight="1">
      <c r="B54" s="7" t="s">
        <v>14</v>
      </c>
      <c r="C54" s="9" t="s">
        <v>25</v>
      </c>
      <c r="D54" s="37">
        <f t="shared" si="0"/>
        <v>905.99999999999989</v>
      </c>
      <c r="E54" s="37">
        <v>212.9999999999998</v>
      </c>
      <c r="F54" s="38">
        <v>693.00000000000011</v>
      </c>
      <c r="G54" s="38">
        <v>71.000000000000014</v>
      </c>
      <c r="H54" s="38">
        <v>415.00000000000045</v>
      </c>
      <c r="I54" s="38">
        <v>206.99999999999994</v>
      </c>
      <c r="J54" s="37">
        <v>22291.000000000018</v>
      </c>
      <c r="K54" s="38">
        <v>152.99999999999989</v>
      </c>
      <c r="L54" s="38">
        <v>5374</v>
      </c>
      <c r="M54" s="38">
        <v>16763.999999999996</v>
      </c>
    </row>
    <row r="55" spans="2:13" ht="20.25" customHeight="1">
      <c r="B55" s="7" t="s">
        <v>15</v>
      </c>
      <c r="C55" s="9" t="s">
        <v>34</v>
      </c>
      <c r="D55" s="37">
        <f t="shared" si="0"/>
        <v>12605.000000000007</v>
      </c>
      <c r="E55" s="37">
        <v>4922.0000000000009</v>
      </c>
      <c r="F55" s="38">
        <v>7683.0000000000055</v>
      </c>
      <c r="G55" s="38">
        <v>564.00000000000023</v>
      </c>
      <c r="H55" s="38">
        <v>4753.9999999999964</v>
      </c>
      <c r="I55" s="38">
        <v>2364.9999999999991</v>
      </c>
      <c r="J55" s="37">
        <v>255522</v>
      </c>
      <c r="K55" s="38">
        <v>1148.0000000000005</v>
      </c>
      <c r="L55" s="38">
        <v>66325.000000000058</v>
      </c>
      <c r="M55" s="38">
        <v>188048.99999999994</v>
      </c>
    </row>
    <row r="56" spans="2:13" ht="20.25" customHeight="1">
      <c r="B56" s="7" t="s">
        <v>16</v>
      </c>
      <c r="C56" s="9" t="s">
        <v>35</v>
      </c>
      <c r="D56" s="37">
        <f t="shared" si="0"/>
        <v>917.99999999999966</v>
      </c>
      <c r="E56" s="37">
        <v>202.99999999999991</v>
      </c>
      <c r="F56" s="38">
        <v>714.99999999999977</v>
      </c>
      <c r="G56" s="38">
        <v>58.000000000000028</v>
      </c>
      <c r="H56" s="38">
        <v>419.00000000000023</v>
      </c>
      <c r="I56" s="38">
        <v>238.00000000000011</v>
      </c>
      <c r="J56" s="37">
        <v>25317.999999999985</v>
      </c>
      <c r="K56" s="38">
        <v>128.00000000000011</v>
      </c>
      <c r="L56" s="38">
        <v>5521.9999999999991</v>
      </c>
      <c r="M56" s="38">
        <v>19668</v>
      </c>
    </row>
    <row r="57" spans="2:13" ht="20.25" customHeight="1">
      <c r="B57" s="7" t="s">
        <v>17</v>
      </c>
      <c r="C57" s="9" t="s">
        <v>36</v>
      </c>
      <c r="D57" s="37">
        <f t="shared" si="0"/>
        <v>897.00000000000011</v>
      </c>
      <c r="E57" s="37">
        <v>182.99999999999989</v>
      </c>
      <c r="F57" s="38">
        <v>714.00000000000023</v>
      </c>
      <c r="G57" s="38">
        <v>53.999999999999964</v>
      </c>
      <c r="H57" s="38">
        <v>431.99999999999989</v>
      </c>
      <c r="I57" s="38">
        <v>228.0000000000002</v>
      </c>
      <c r="J57" s="37">
        <v>25933.000000000015</v>
      </c>
      <c r="K57" s="38">
        <v>111.00000000000004</v>
      </c>
      <c r="L57" s="38">
        <v>6046.0000000000009</v>
      </c>
      <c r="M57" s="38">
        <v>19775.999999999996</v>
      </c>
    </row>
    <row r="58" spans="2:13" ht="20.25" customHeight="1">
      <c r="B58" s="7" t="s">
        <v>18</v>
      </c>
      <c r="C58" s="9" t="s">
        <v>161</v>
      </c>
      <c r="D58" s="37">
        <f t="shared" si="0"/>
        <v>2</v>
      </c>
      <c r="E58" s="37">
        <v>1</v>
      </c>
      <c r="F58" s="38">
        <v>1</v>
      </c>
      <c r="G58" s="38">
        <v>0</v>
      </c>
      <c r="H58" s="38">
        <v>1</v>
      </c>
      <c r="I58" s="38">
        <v>0</v>
      </c>
      <c r="J58" s="37">
        <v>7</v>
      </c>
      <c r="K58" s="38">
        <v>0</v>
      </c>
      <c r="L58" s="38">
        <v>7</v>
      </c>
      <c r="M58" s="38">
        <v>0</v>
      </c>
    </row>
    <row r="59" spans="2:13" ht="3.75" customHeight="1">
      <c r="B59" s="12"/>
      <c r="C59" s="13"/>
      <c r="D59" s="101"/>
      <c r="E59" s="124"/>
      <c r="F59" s="19"/>
      <c r="G59" s="19"/>
      <c r="H59" s="19"/>
      <c r="I59" s="19"/>
      <c r="J59" s="124"/>
      <c r="K59" s="19"/>
      <c r="L59" s="19"/>
      <c r="M59" s="19"/>
    </row>
    <row r="60" spans="2:13" ht="5.25" customHeight="1">
      <c r="C60" s="1"/>
    </row>
    <row r="61" spans="2:13">
      <c r="B61" s="34" t="s">
        <v>476</v>
      </c>
    </row>
  </sheetData>
  <mergeCells count="10">
    <mergeCell ref="F10:I10"/>
    <mergeCell ref="J10:M10"/>
    <mergeCell ref="J8:M8"/>
    <mergeCell ref="B3:M3"/>
    <mergeCell ref="B5:M5"/>
    <mergeCell ref="B8:C12"/>
    <mergeCell ref="B6:C6"/>
    <mergeCell ref="D10:D12"/>
    <mergeCell ref="E10:E12"/>
    <mergeCell ref="D8:I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9" orientation="landscape" r:id="rId1"/>
  <drawing r:id="rId2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sheetPr>
    <tabColor rgb="FFD3D3F5"/>
    <pageSetUpPr fitToPage="1"/>
  </sheetPr>
  <dimension ref="B2:L35"/>
  <sheetViews>
    <sheetView showGridLines="0" zoomScaleNormal="100" workbookViewId="0"/>
  </sheetViews>
  <sheetFormatPr defaultColWidth="9.140625" defaultRowHeight="15"/>
  <cols>
    <col min="1" max="1" width="9.140625" style="15"/>
    <col min="2" max="2" width="17.140625" style="15" customWidth="1"/>
    <col min="3" max="3" width="10.7109375" style="15" customWidth="1"/>
    <col min="4" max="4" width="8.85546875" style="15" customWidth="1"/>
    <col min="5" max="5" width="10.7109375" style="115" customWidth="1"/>
    <col min="6" max="7" width="10.7109375" style="15" customWidth="1"/>
    <col min="8" max="8" width="13.7109375" style="15" customWidth="1"/>
    <col min="9" max="9" width="10.7109375" style="15" customWidth="1"/>
    <col min="10" max="10" width="10.42578125" style="15" customWidth="1"/>
    <col min="11" max="11" width="11.5703125" style="15" customWidth="1"/>
    <col min="12" max="12" width="12" style="15" customWidth="1"/>
    <col min="13" max="13" width="6.7109375" style="15" customWidth="1"/>
    <col min="14" max="16384" width="9.140625" style="15"/>
  </cols>
  <sheetData>
    <row r="2" spans="2:12">
      <c r="B2" s="14"/>
      <c r="C2" s="14"/>
      <c r="D2" s="14"/>
      <c r="G2" s="14"/>
      <c r="H2" s="14"/>
      <c r="J2" s="14"/>
      <c r="K2" s="14"/>
      <c r="L2" s="14" t="s">
        <v>294</v>
      </c>
    </row>
    <row r="3" spans="2:12" ht="39" customHeight="1">
      <c r="B3" s="145" t="s">
        <v>356</v>
      </c>
      <c r="C3" s="145"/>
      <c r="D3" s="145"/>
      <c r="E3" s="145"/>
      <c r="F3" s="145"/>
      <c r="G3" s="145"/>
      <c r="H3" s="145"/>
      <c r="I3" s="145"/>
      <c r="J3" s="145"/>
      <c r="K3" s="145"/>
      <c r="L3" s="145"/>
    </row>
    <row r="4" spans="2:12" ht="3.75" customHeight="1"/>
    <row r="5" spans="2:12" ht="14.25">
      <c r="B5" s="147">
        <v>2023</v>
      </c>
      <c r="C5" s="147"/>
      <c r="D5" s="147"/>
      <c r="E5" s="147"/>
      <c r="F5" s="147"/>
      <c r="G5" s="147"/>
      <c r="H5" s="147"/>
      <c r="I5" s="147"/>
      <c r="J5" s="147"/>
      <c r="K5" s="147"/>
      <c r="L5" s="147"/>
    </row>
    <row r="6" spans="2:12" ht="15" customHeight="1">
      <c r="B6" s="26" t="s">
        <v>40</v>
      </c>
      <c r="C6" s="26"/>
      <c r="D6" s="26"/>
      <c r="E6" s="26"/>
      <c r="F6" s="26"/>
      <c r="G6" s="26"/>
      <c r="H6" s="26"/>
      <c r="I6" s="26"/>
      <c r="J6" s="26"/>
      <c r="K6" s="26"/>
      <c r="L6" s="29" t="s">
        <v>19</v>
      </c>
    </row>
    <row r="7" spans="2:12" ht="3" customHeight="1"/>
    <row r="8" spans="2:12" ht="18" customHeight="1">
      <c r="B8" s="157" t="s">
        <v>42</v>
      </c>
      <c r="C8" s="162" t="s">
        <v>460</v>
      </c>
      <c r="D8" s="159"/>
      <c r="E8" s="161"/>
      <c r="F8" s="161"/>
      <c r="G8" s="161"/>
      <c r="H8" s="165"/>
      <c r="I8" s="159" t="s">
        <v>459</v>
      </c>
      <c r="J8" s="159"/>
      <c r="K8" s="159"/>
      <c r="L8" s="159"/>
    </row>
    <row r="9" spans="2:12" ht="3.75" customHeight="1">
      <c r="B9" s="157"/>
      <c r="C9" s="94"/>
      <c r="D9" s="25"/>
      <c r="E9" s="25"/>
      <c r="F9" s="25"/>
      <c r="G9" s="25"/>
      <c r="H9" s="95"/>
      <c r="I9" s="25"/>
      <c r="J9" s="25"/>
      <c r="K9" s="25"/>
      <c r="L9" s="25"/>
    </row>
    <row r="10" spans="2:12" s="16" customFormat="1" ht="13.5" customHeight="1">
      <c r="B10" s="157"/>
      <c r="C10" s="173" t="s">
        <v>19</v>
      </c>
      <c r="D10" s="174" t="s">
        <v>324</v>
      </c>
      <c r="E10" s="171" t="s">
        <v>325</v>
      </c>
      <c r="F10" s="171"/>
      <c r="G10" s="171"/>
      <c r="H10" s="172"/>
      <c r="I10" s="171" t="s">
        <v>325</v>
      </c>
      <c r="J10" s="171"/>
      <c r="K10" s="171"/>
      <c r="L10" s="171"/>
    </row>
    <row r="11" spans="2:12" ht="3.75" customHeight="1">
      <c r="B11" s="157"/>
      <c r="C11" s="173"/>
      <c r="D11" s="174"/>
      <c r="E11" s="30"/>
      <c r="F11" s="30"/>
      <c r="G11" s="30"/>
      <c r="H11" s="100"/>
      <c r="I11" s="32"/>
      <c r="J11" s="30"/>
      <c r="K11" s="30"/>
      <c r="L11" s="30"/>
    </row>
    <row r="12" spans="2:12" s="16" customFormat="1" ht="22.15" customHeight="1">
      <c r="B12" s="157"/>
      <c r="C12" s="173"/>
      <c r="D12" s="174"/>
      <c r="E12" s="21" t="s">
        <v>341</v>
      </c>
      <c r="F12" s="93" t="s">
        <v>322</v>
      </c>
      <c r="G12" s="93" t="s">
        <v>323</v>
      </c>
      <c r="H12" s="90" t="s">
        <v>327</v>
      </c>
      <c r="I12" s="21" t="s">
        <v>341</v>
      </c>
      <c r="J12" s="93" t="s">
        <v>322</v>
      </c>
      <c r="K12" s="93" t="s">
        <v>323</v>
      </c>
      <c r="L12" s="90" t="s">
        <v>327</v>
      </c>
    </row>
    <row r="13" spans="2:12" ht="3.75" customHeight="1">
      <c r="B13" s="17"/>
      <c r="C13" s="17"/>
      <c r="D13" s="17"/>
      <c r="E13" s="123"/>
      <c r="F13" s="17"/>
      <c r="G13" s="17"/>
      <c r="H13" s="17"/>
      <c r="I13" s="17"/>
      <c r="J13" s="17"/>
      <c r="K13" s="17"/>
      <c r="L13" s="17"/>
    </row>
    <row r="14" spans="2:12" ht="19.5" customHeight="1">
      <c r="B14" s="5" t="s">
        <v>19</v>
      </c>
      <c r="C14" s="37">
        <f>+D14+E14</f>
        <v>100404.9999999998</v>
      </c>
      <c r="D14" s="37">
        <v>25629.999999999804</v>
      </c>
      <c r="E14" s="37">
        <v>74774.999999999985</v>
      </c>
      <c r="F14" s="37">
        <v>6580.0000000000182</v>
      </c>
      <c r="G14" s="37">
        <v>46614.000000000269</v>
      </c>
      <c r="H14" s="37">
        <v>21581.000000000062</v>
      </c>
      <c r="I14" s="37">
        <v>2350672.9999999614</v>
      </c>
      <c r="J14" s="37">
        <v>13641.000000000113</v>
      </c>
      <c r="K14" s="37">
        <v>614391.00000000012</v>
      </c>
      <c r="L14" s="37">
        <v>1722640.9999999856</v>
      </c>
    </row>
    <row r="15" spans="2:12" ht="19.5" customHeight="1">
      <c r="B15" s="11" t="s">
        <v>43</v>
      </c>
      <c r="C15" s="37">
        <f t="shared" ref="C15:C32" si="0">+D15+E15</f>
        <v>11270.999999999998</v>
      </c>
      <c r="D15" s="37">
        <v>3008.9999999999923</v>
      </c>
      <c r="E15" s="37">
        <v>8262.0000000000055</v>
      </c>
      <c r="F15" s="38">
        <v>907.99999999999818</v>
      </c>
      <c r="G15" s="38">
        <v>5321.9999999999973</v>
      </c>
      <c r="H15" s="38">
        <v>2031.999999999992</v>
      </c>
      <c r="I15" s="37">
        <v>225956.99999999962</v>
      </c>
      <c r="J15" s="38">
        <v>1920.9999999999989</v>
      </c>
      <c r="K15" s="38">
        <v>67787.000000000029</v>
      </c>
      <c r="L15" s="38">
        <v>156249.00000000026</v>
      </c>
    </row>
    <row r="16" spans="2:12" ht="19.5" customHeight="1">
      <c r="B16" s="11" t="s">
        <v>44</v>
      </c>
      <c r="C16" s="37">
        <f t="shared" si="0"/>
        <v>689</v>
      </c>
      <c r="D16" s="37">
        <v>306.00000000000006</v>
      </c>
      <c r="E16" s="37">
        <v>382.99999999999989</v>
      </c>
      <c r="F16" s="38">
        <v>41</v>
      </c>
      <c r="G16" s="38">
        <v>248.99999999999994</v>
      </c>
      <c r="H16" s="38">
        <v>92.999999999999957</v>
      </c>
      <c r="I16" s="37">
        <v>10660.000000000005</v>
      </c>
      <c r="J16" s="38">
        <v>69</v>
      </c>
      <c r="K16" s="38">
        <v>3249.0000000000005</v>
      </c>
      <c r="L16" s="38">
        <v>7342</v>
      </c>
    </row>
    <row r="17" spans="2:12" ht="19.5" customHeight="1">
      <c r="B17" s="11" t="s">
        <v>46</v>
      </c>
      <c r="C17" s="37">
        <f t="shared" si="0"/>
        <v>11128.999999999996</v>
      </c>
      <c r="D17" s="37">
        <v>2372.9999999999973</v>
      </c>
      <c r="E17" s="37">
        <v>8755.9999999999982</v>
      </c>
      <c r="F17" s="38">
        <v>812.99999999999818</v>
      </c>
      <c r="G17" s="38">
        <v>5456.0000000000064</v>
      </c>
      <c r="H17" s="38">
        <v>2487.0000000000014</v>
      </c>
      <c r="I17" s="37">
        <v>266072.99999999983</v>
      </c>
      <c r="J17" s="38">
        <v>1517.999999999998</v>
      </c>
      <c r="K17" s="38">
        <v>73403</v>
      </c>
      <c r="L17" s="38">
        <v>191151.99999999965</v>
      </c>
    </row>
    <row r="18" spans="2:12" ht="19.5" customHeight="1">
      <c r="B18" s="11" t="s">
        <v>45</v>
      </c>
      <c r="C18" s="37">
        <f t="shared" si="0"/>
        <v>365.00000000000006</v>
      </c>
      <c r="D18" s="37">
        <v>91.999999999999901</v>
      </c>
      <c r="E18" s="37">
        <v>273.00000000000017</v>
      </c>
      <c r="F18" s="38">
        <v>18.000000000000004</v>
      </c>
      <c r="G18" s="38">
        <v>145.00000000000006</v>
      </c>
      <c r="H18" s="38">
        <v>110.00000000000001</v>
      </c>
      <c r="I18" s="37">
        <v>11505.999999999991</v>
      </c>
      <c r="J18" s="38">
        <v>35.000000000000007</v>
      </c>
      <c r="K18" s="38">
        <v>2116.9999999999995</v>
      </c>
      <c r="L18" s="38">
        <v>9354.0000000000055</v>
      </c>
    </row>
    <row r="19" spans="2:12" ht="19.5" customHeight="1">
      <c r="B19" s="11" t="s">
        <v>47</v>
      </c>
      <c r="C19" s="37">
        <f t="shared" si="0"/>
        <v>845</v>
      </c>
      <c r="D19" s="37">
        <v>263</v>
      </c>
      <c r="E19" s="37">
        <v>582</v>
      </c>
      <c r="F19" s="38">
        <v>44.999999999999993</v>
      </c>
      <c r="G19" s="38">
        <v>315.00000000000011</v>
      </c>
      <c r="H19" s="38">
        <v>221.99999999999983</v>
      </c>
      <c r="I19" s="37">
        <v>23956.999999999989</v>
      </c>
      <c r="J19" s="38">
        <v>69</v>
      </c>
      <c r="K19" s="38">
        <v>4485</v>
      </c>
      <c r="L19" s="38">
        <v>19403.000000000004</v>
      </c>
    </row>
    <row r="20" spans="2:12" ht="19.5" customHeight="1">
      <c r="B20" s="11" t="s">
        <v>48</v>
      </c>
      <c r="C20" s="37">
        <f t="shared" si="0"/>
        <v>3684.9999999999991</v>
      </c>
      <c r="D20" s="37">
        <v>986.0000000000008</v>
      </c>
      <c r="E20" s="37">
        <v>2698.9999999999982</v>
      </c>
      <c r="F20" s="38">
        <v>141.00000000000003</v>
      </c>
      <c r="G20" s="38">
        <v>1800</v>
      </c>
      <c r="H20" s="38">
        <v>757.99999999999852</v>
      </c>
      <c r="I20" s="37">
        <v>82976.999999999971</v>
      </c>
      <c r="J20" s="38">
        <v>281.99999999999989</v>
      </c>
      <c r="K20" s="38">
        <v>24989.000000000015</v>
      </c>
      <c r="L20" s="38">
        <v>57705.999999999971</v>
      </c>
    </row>
    <row r="21" spans="2:12" ht="19.5" customHeight="1">
      <c r="B21" s="11" t="s">
        <v>49</v>
      </c>
      <c r="C21" s="37">
        <f t="shared" si="0"/>
        <v>820.00000000000034</v>
      </c>
      <c r="D21" s="37">
        <v>220.00000000000023</v>
      </c>
      <c r="E21" s="37">
        <v>600.00000000000011</v>
      </c>
      <c r="F21" s="38">
        <v>45</v>
      </c>
      <c r="G21" s="38">
        <v>329.00000000000023</v>
      </c>
      <c r="H21" s="38">
        <v>226.00000000000006</v>
      </c>
      <c r="I21" s="37">
        <v>25546</v>
      </c>
      <c r="J21" s="38">
        <v>95.000000000000043</v>
      </c>
      <c r="K21" s="38">
        <v>4869.0000000000018</v>
      </c>
      <c r="L21" s="38">
        <v>20581.999999999985</v>
      </c>
    </row>
    <row r="22" spans="2:12" ht="19.5" customHeight="1">
      <c r="B22" s="11" t="s">
        <v>50</v>
      </c>
      <c r="C22" s="37">
        <f t="shared" si="0"/>
        <v>3693.9999999999964</v>
      </c>
      <c r="D22" s="37">
        <v>971.00000000000023</v>
      </c>
      <c r="E22" s="37">
        <v>2722.9999999999959</v>
      </c>
      <c r="F22" s="38">
        <v>241.00000000000011</v>
      </c>
      <c r="G22" s="38">
        <v>1764.9999999999982</v>
      </c>
      <c r="H22" s="38">
        <v>717.00000000000159</v>
      </c>
      <c r="I22" s="37">
        <v>84908.000000000102</v>
      </c>
      <c r="J22" s="38">
        <v>520.00000000000023</v>
      </c>
      <c r="K22" s="38">
        <v>22964.000000000015</v>
      </c>
      <c r="L22" s="38">
        <v>61423.99999999992</v>
      </c>
    </row>
    <row r="23" spans="2:12" ht="19.5" customHeight="1">
      <c r="B23" s="11" t="s">
        <v>51</v>
      </c>
      <c r="C23" s="37">
        <f t="shared" si="0"/>
        <v>742.00000000000023</v>
      </c>
      <c r="D23" s="37">
        <v>192.99999999999994</v>
      </c>
      <c r="E23" s="37">
        <v>549.00000000000023</v>
      </c>
      <c r="F23" s="38">
        <v>21.999999999999996</v>
      </c>
      <c r="G23" s="38">
        <v>283</v>
      </c>
      <c r="H23" s="38">
        <v>243.99999999999986</v>
      </c>
      <c r="I23" s="37">
        <v>23794.000000000011</v>
      </c>
      <c r="J23" s="38">
        <v>46.000000000000028</v>
      </c>
      <c r="K23" s="38">
        <v>4337.0000000000036</v>
      </c>
      <c r="L23" s="38">
        <v>19410.999999999989</v>
      </c>
    </row>
    <row r="24" spans="2:12" ht="19.5" customHeight="1">
      <c r="B24" s="11" t="s">
        <v>52</v>
      </c>
      <c r="C24" s="37">
        <f t="shared" si="0"/>
        <v>7062.9999999999991</v>
      </c>
      <c r="D24" s="37">
        <v>1207.9999999999973</v>
      </c>
      <c r="E24" s="37">
        <v>5855.0000000000018</v>
      </c>
      <c r="F24" s="38">
        <v>596.00000000000057</v>
      </c>
      <c r="G24" s="38">
        <v>3826.0000000000018</v>
      </c>
      <c r="H24" s="38">
        <v>1432.9999999999995</v>
      </c>
      <c r="I24" s="37">
        <v>165379.00000000015</v>
      </c>
      <c r="J24" s="38">
        <v>1319.9999999999993</v>
      </c>
      <c r="K24" s="38">
        <v>49230.999999999847</v>
      </c>
      <c r="L24" s="38">
        <v>114828.00000000025</v>
      </c>
    </row>
    <row r="25" spans="2:12" ht="19.5" customHeight="1">
      <c r="B25" s="11" t="s">
        <v>53</v>
      </c>
      <c r="C25" s="37">
        <f t="shared" si="0"/>
        <v>21254.999999999956</v>
      </c>
      <c r="D25" s="37">
        <v>6354.0000000000009</v>
      </c>
      <c r="E25" s="37">
        <v>14900.999999999956</v>
      </c>
      <c r="F25" s="38">
        <v>1335.9999999999982</v>
      </c>
      <c r="G25" s="38">
        <v>9247.00000000002</v>
      </c>
      <c r="H25" s="38">
        <v>4317.9999999999945</v>
      </c>
      <c r="I25" s="37">
        <v>475129</v>
      </c>
      <c r="J25" s="38">
        <v>2875.9999999999945</v>
      </c>
      <c r="K25" s="38">
        <v>116540.99999999997</v>
      </c>
      <c r="L25" s="38">
        <v>355711.99999999977</v>
      </c>
    </row>
    <row r="26" spans="2:12" ht="19.5" customHeight="1">
      <c r="B26" s="11" t="s">
        <v>54</v>
      </c>
      <c r="C26" s="37">
        <f t="shared" si="0"/>
        <v>369</v>
      </c>
      <c r="D26" s="37">
        <v>74.999999999999972</v>
      </c>
      <c r="E26" s="37">
        <v>294.00000000000006</v>
      </c>
      <c r="F26" s="38">
        <v>18.000000000000004</v>
      </c>
      <c r="G26" s="38">
        <v>162.99999999999997</v>
      </c>
      <c r="H26" s="38">
        <v>112.99999999999997</v>
      </c>
      <c r="I26" s="37">
        <v>13143.000000000002</v>
      </c>
      <c r="J26" s="38">
        <v>34.000000000000014</v>
      </c>
      <c r="K26" s="38">
        <v>2435</v>
      </c>
      <c r="L26" s="38">
        <v>10674.000000000002</v>
      </c>
    </row>
    <row r="27" spans="2:12" ht="19.5" customHeight="1">
      <c r="B27" s="11" t="s">
        <v>55</v>
      </c>
      <c r="C27" s="37">
        <f t="shared" si="0"/>
        <v>22290.999999999927</v>
      </c>
      <c r="D27" s="37">
        <v>5371.0000000000009</v>
      </c>
      <c r="E27" s="37">
        <v>16919.999999999927</v>
      </c>
      <c r="F27" s="38">
        <v>1432.9999999999923</v>
      </c>
      <c r="G27" s="38">
        <v>10610.000000000005</v>
      </c>
      <c r="H27" s="38">
        <v>4876.9999999999982</v>
      </c>
      <c r="I27" s="37">
        <v>527392.0000000007</v>
      </c>
      <c r="J27" s="38">
        <v>2946.9999999999977</v>
      </c>
      <c r="K27" s="38">
        <v>140970.00000000012</v>
      </c>
      <c r="L27" s="38">
        <v>383475.00000000064</v>
      </c>
    </row>
    <row r="28" spans="2:12" ht="19.5" customHeight="1">
      <c r="B28" s="11" t="s">
        <v>56</v>
      </c>
      <c r="C28" s="37">
        <f t="shared" si="0"/>
        <v>4067.9999999999973</v>
      </c>
      <c r="D28" s="37">
        <v>923.99999999999864</v>
      </c>
      <c r="E28" s="37">
        <v>3143.9999999999986</v>
      </c>
      <c r="F28" s="38">
        <v>275.00000000000017</v>
      </c>
      <c r="G28" s="38">
        <v>1923.0000000000023</v>
      </c>
      <c r="H28" s="38">
        <v>946.00000000000273</v>
      </c>
      <c r="I28" s="37">
        <v>100339.99999999977</v>
      </c>
      <c r="J28" s="38">
        <v>553</v>
      </c>
      <c r="K28" s="38">
        <v>26099.00000000004</v>
      </c>
      <c r="L28" s="38">
        <v>73688.000000000073</v>
      </c>
    </row>
    <row r="29" spans="2:12" ht="19.5" customHeight="1">
      <c r="B29" s="11" t="s">
        <v>57</v>
      </c>
      <c r="C29" s="37">
        <f t="shared" si="0"/>
        <v>5261.0000000000055</v>
      </c>
      <c r="D29" s="37">
        <v>1387.000000000002</v>
      </c>
      <c r="E29" s="37">
        <v>3874.0000000000032</v>
      </c>
      <c r="F29" s="38">
        <v>350.99999999999983</v>
      </c>
      <c r="G29" s="38">
        <v>2246.9999999999964</v>
      </c>
      <c r="H29" s="38">
        <v>1275.9999999999991</v>
      </c>
      <c r="I29" s="37">
        <v>137720.99999999997</v>
      </c>
      <c r="J29" s="38">
        <v>744.00000000000227</v>
      </c>
      <c r="K29" s="38">
        <v>30292</v>
      </c>
      <c r="L29" s="38">
        <v>106685.00000000003</v>
      </c>
    </row>
    <row r="30" spans="2:12" ht="19.5" customHeight="1">
      <c r="B30" s="11" t="s">
        <v>58</v>
      </c>
      <c r="C30" s="37">
        <f t="shared" si="0"/>
        <v>2319.0000000000014</v>
      </c>
      <c r="D30" s="37">
        <v>719.00000000000057</v>
      </c>
      <c r="E30" s="37">
        <v>1600.0000000000009</v>
      </c>
      <c r="F30" s="38">
        <v>113.00000000000009</v>
      </c>
      <c r="G30" s="38">
        <v>950.00000000000045</v>
      </c>
      <c r="H30" s="38">
        <v>536.99999999999989</v>
      </c>
      <c r="I30" s="37">
        <v>55088.000000000058</v>
      </c>
      <c r="J30" s="38">
        <v>226.00000000000017</v>
      </c>
      <c r="K30" s="38">
        <v>13209.999999999993</v>
      </c>
      <c r="L30" s="38">
        <v>41652.000000000015</v>
      </c>
    </row>
    <row r="31" spans="2:12" ht="19.5" customHeight="1">
      <c r="B31" s="11" t="s">
        <v>59</v>
      </c>
      <c r="C31" s="37">
        <f t="shared" si="0"/>
        <v>801.99999999999989</v>
      </c>
      <c r="D31" s="37">
        <v>229.99999999999991</v>
      </c>
      <c r="E31" s="37">
        <v>572</v>
      </c>
      <c r="F31" s="38">
        <v>26.999999999999986</v>
      </c>
      <c r="G31" s="38">
        <v>329.00000000000006</v>
      </c>
      <c r="H31" s="38">
        <v>216.00000000000003</v>
      </c>
      <c r="I31" s="37">
        <v>20369.000000000022</v>
      </c>
      <c r="J31" s="38">
        <v>53.99999999999995</v>
      </c>
      <c r="K31" s="38">
        <v>4836</v>
      </c>
      <c r="L31" s="38">
        <v>15479.000000000002</v>
      </c>
    </row>
    <row r="32" spans="2:12" ht="19.5" customHeight="1">
      <c r="B32" s="11" t="s">
        <v>60</v>
      </c>
      <c r="C32" s="37">
        <f t="shared" si="0"/>
        <v>3736.9999999999964</v>
      </c>
      <c r="D32" s="37">
        <v>949.00000000000023</v>
      </c>
      <c r="E32" s="37">
        <v>2787.9999999999964</v>
      </c>
      <c r="F32" s="38">
        <v>157</v>
      </c>
      <c r="G32" s="38">
        <v>1655.0000000000011</v>
      </c>
      <c r="H32" s="38">
        <v>976.00000000000011</v>
      </c>
      <c r="I32" s="37">
        <v>100734.00000000001</v>
      </c>
      <c r="J32" s="38">
        <v>331.99999999999966</v>
      </c>
      <c r="K32" s="38">
        <v>22577.000000000004</v>
      </c>
      <c r="L32" s="38">
        <v>77825.000000000029</v>
      </c>
    </row>
    <row r="33" spans="2:12" ht="3.75" customHeight="1">
      <c r="B33" s="12"/>
      <c r="C33" s="17"/>
      <c r="D33" s="17"/>
      <c r="E33" s="123"/>
      <c r="F33" s="17"/>
      <c r="G33" s="17"/>
      <c r="H33" s="17"/>
      <c r="I33" s="17"/>
      <c r="J33" s="17"/>
      <c r="K33" s="17"/>
      <c r="L33" s="17"/>
    </row>
    <row r="34" spans="2:12" ht="4.5" customHeight="1"/>
    <row r="35" spans="2:12">
      <c r="B35" s="34" t="s">
        <v>476</v>
      </c>
    </row>
  </sheetData>
  <mergeCells count="9">
    <mergeCell ref="B3:L3"/>
    <mergeCell ref="B5:L5"/>
    <mergeCell ref="B8:B12"/>
    <mergeCell ref="C8:H8"/>
    <mergeCell ref="I8:L8"/>
    <mergeCell ref="C10:C12"/>
    <mergeCell ref="D10:D12"/>
    <mergeCell ref="E10:H10"/>
    <mergeCell ref="I10:L10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9" orientation="landscape" r:id="rId1"/>
  <drawing r:id="rId2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sheetPr>
    <tabColor rgb="FFD3D3F5"/>
    <pageSetUpPr fitToPage="1"/>
  </sheetPr>
  <dimension ref="B1:M61"/>
  <sheetViews>
    <sheetView showGridLines="0" zoomScaleNormal="100" workbookViewId="0"/>
  </sheetViews>
  <sheetFormatPr defaultColWidth="9.140625" defaultRowHeight="15" outlineLevelRow="1"/>
  <cols>
    <col min="1" max="1" width="8" style="15" customWidth="1"/>
    <col min="2" max="2" width="3.5703125" style="15" customWidth="1"/>
    <col min="3" max="3" width="53.140625" style="15" customWidth="1"/>
    <col min="4" max="5" width="8.85546875" style="115" customWidth="1"/>
    <col min="6" max="6" width="7.5703125" style="115" customWidth="1"/>
    <col min="7" max="7" width="9.28515625" style="15" customWidth="1"/>
    <col min="8" max="8" width="9.5703125" style="15" customWidth="1"/>
    <col min="9" max="9" width="11.7109375" style="15" customWidth="1"/>
    <col min="10" max="10" width="8.85546875" style="115" customWidth="1"/>
    <col min="11" max="11" width="10.5703125" style="15" customWidth="1"/>
    <col min="12" max="12" width="10.28515625" style="15" customWidth="1"/>
    <col min="13" max="13" width="11.7109375" style="15" customWidth="1"/>
    <col min="14" max="14" width="9.140625" style="15" customWidth="1"/>
    <col min="15" max="16384" width="9.140625" style="15"/>
  </cols>
  <sheetData>
    <row r="1" spans="2:13">
      <c r="E1" s="37"/>
      <c r="F1" s="37"/>
      <c r="G1" s="22"/>
    </row>
    <row r="2" spans="2:13">
      <c r="C2" s="14"/>
      <c r="D2" s="14"/>
      <c r="E2" s="14"/>
      <c r="M2" s="14" t="s">
        <v>300</v>
      </c>
    </row>
    <row r="3" spans="2:13" ht="39" customHeight="1">
      <c r="B3" s="145" t="s">
        <v>357</v>
      </c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</row>
    <row r="4" spans="2:13" ht="3.75" customHeight="1"/>
    <row r="5" spans="2:13" ht="13.5" customHeight="1">
      <c r="B5" s="147">
        <v>2023</v>
      </c>
      <c r="C5" s="147"/>
      <c r="D5" s="147"/>
      <c r="E5" s="147"/>
      <c r="F5" s="147"/>
      <c r="G5" s="147"/>
      <c r="H5" s="147"/>
      <c r="I5" s="147"/>
      <c r="J5" s="147"/>
      <c r="K5" s="147"/>
      <c r="L5" s="147"/>
      <c r="M5" s="147"/>
    </row>
    <row r="6" spans="2:13" ht="15" customHeight="1">
      <c r="B6" s="146" t="s">
        <v>40</v>
      </c>
      <c r="C6" s="146"/>
      <c r="D6" s="26"/>
      <c r="E6" s="26"/>
      <c r="F6" s="26"/>
      <c r="G6" s="26"/>
      <c r="H6" s="26"/>
      <c r="I6" s="26"/>
      <c r="J6" s="26"/>
      <c r="K6" s="26"/>
      <c r="L6" s="26"/>
      <c r="M6" s="29" t="s">
        <v>328</v>
      </c>
    </row>
    <row r="7" spans="2:13" ht="3" customHeight="1"/>
    <row r="8" spans="2:13" ht="15.75" customHeight="1">
      <c r="B8" s="157" t="s">
        <v>38</v>
      </c>
      <c r="C8" s="157"/>
      <c r="D8" s="162" t="s">
        <v>460</v>
      </c>
      <c r="E8" s="159"/>
      <c r="F8" s="161"/>
      <c r="G8" s="161"/>
      <c r="H8" s="161"/>
      <c r="I8" s="165"/>
      <c r="J8" s="159" t="s">
        <v>459</v>
      </c>
      <c r="K8" s="159"/>
      <c r="L8" s="159"/>
      <c r="M8" s="159"/>
    </row>
    <row r="9" spans="2:13" ht="3.75" customHeight="1">
      <c r="B9" s="157"/>
      <c r="C9" s="157"/>
      <c r="D9" s="94"/>
      <c r="E9" s="25"/>
      <c r="F9" s="25"/>
      <c r="G9" s="25"/>
      <c r="H9" s="25"/>
      <c r="I9" s="95"/>
      <c r="J9" s="25"/>
      <c r="K9" s="25"/>
      <c r="L9" s="25"/>
      <c r="M9" s="25"/>
    </row>
    <row r="10" spans="2:13" s="16" customFormat="1" ht="14.25" customHeight="1">
      <c r="B10" s="157"/>
      <c r="C10" s="157"/>
      <c r="D10" s="173" t="s">
        <v>19</v>
      </c>
      <c r="E10" s="174" t="s">
        <v>324</v>
      </c>
      <c r="F10" s="171" t="s">
        <v>325</v>
      </c>
      <c r="G10" s="171"/>
      <c r="H10" s="171"/>
      <c r="I10" s="172"/>
      <c r="J10" s="171" t="s">
        <v>325</v>
      </c>
      <c r="K10" s="171"/>
      <c r="L10" s="171"/>
      <c r="M10" s="171"/>
    </row>
    <row r="11" spans="2:13" ht="3.75" customHeight="1">
      <c r="B11" s="157"/>
      <c r="C11" s="157"/>
      <c r="D11" s="173"/>
      <c r="E11" s="174"/>
      <c r="F11" s="30"/>
      <c r="G11" s="30"/>
      <c r="H11" s="30"/>
      <c r="I11" s="100"/>
      <c r="J11" s="32"/>
      <c r="K11" s="30"/>
      <c r="L11" s="30"/>
      <c r="M11" s="30"/>
    </row>
    <row r="12" spans="2:13" s="16" customFormat="1" ht="22.5" customHeight="1">
      <c r="B12" s="157"/>
      <c r="C12" s="157"/>
      <c r="D12" s="173"/>
      <c r="E12" s="174"/>
      <c r="F12" s="20" t="s">
        <v>341</v>
      </c>
      <c r="G12" s="93" t="s">
        <v>322</v>
      </c>
      <c r="H12" s="93" t="s">
        <v>323</v>
      </c>
      <c r="I12" s="90" t="s">
        <v>327</v>
      </c>
      <c r="J12" s="20" t="s">
        <v>341</v>
      </c>
      <c r="K12" s="93" t="s">
        <v>322</v>
      </c>
      <c r="L12" s="93" t="s">
        <v>323</v>
      </c>
      <c r="M12" s="90" t="s">
        <v>327</v>
      </c>
    </row>
    <row r="13" spans="2:13" ht="3.75" customHeight="1">
      <c r="B13" s="17"/>
      <c r="C13" s="17"/>
      <c r="D13" s="123"/>
      <c r="E13" s="123"/>
      <c r="F13" s="123"/>
      <c r="G13" s="17"/>
      <c r="H13" s="17"/>
      <c r="I13" s="17"/>
      <c r="J13" s="123"/>
      <c r="K13" s="17"/>
      <c r="L13" s="17"/>
      <c r="M13" s="17"/>
    </row>
    <row r="14" spans="2:13" ht="20.25" customHeight="1">
      <c r="C14" s="5" t="s">
        <v>19</v>
      </c>
      <c r="D14" s="37">
        <f>+E14+F14</f>
        <v>63479.999999999978</v>
      </c>
      <c r="E14" s="37">
        <v>14311.999999999925</v>
      </c>
      <c r="F14" s="37">
        <v>49168.000000000051</v>
      </c>
      <c r="G14" s="37">
        <v>4355.9999999999982</v>
      </c>
      <c r="H14" s="37">
        <v>30160.99999999992</v>
      </c>
      <c r="I14" s="37">
        <v>14650.999999999971</v>
      </c>
      <c r="J14" s="37">
        <v>1584915.0000000016</v>
      </c>
      <c r="K14" s="37">
        <v>8909.0000000000764</v>
      </c>
      <c r="L14" s="37">
        <v>398699.99999999942</v>
      </c>
      <c r="M14" s="37">
        <v>1177306.0000000105</v>
      </c>
    </row>
    <row r="15" spans="2:13" ht="20.25" customHeight="1">
      <c r="B15" s="7" t="s">
        <v>20</v>
      </c>
      <c r="C15" s="8" t="s">
        <v>26</v>
      </c>
      <c r="D15" s="37">
        <f t="shared" ref="D15:D58" si="0">+E15+F15</f>
        <v>1483.0000000000009</v>
      </c>
      <c r="E15" s="37">
        <v>363.99999999999983</v>
      </c>
      <c r="F15" s="37">
        <v>1119.0000000000011</v>
      </c>
      <c r="G15" s="38">
        <v>79.999999999999957</v>
      </c>
      <c r="H15" s="38">
        <v>670.00000000000023</v>
      </c>
      <c r="I15" s="38">
        <v>368.99999999999949</v>
      </c>
      <c r="J15" s="37">
        <v>39469</v>
      </c>
      <c r="K15" s="38">
        <v>152.99999999999994</v>
      </c>
      <c r="L15" s="38">
        <v>8956.9999999999964</v>
      </c>
      <c r="M15" s="38">
        <v>30358.999999999967</v>
      </c>
    </row>
    <row r="16" spans="2:13" ht="20.25" customHeight="1">
      <c r="B16" s="7" t="s">
        <v>0</v>
      </c>
      <c r="C16" s="8" t="s">
        <v>21</v>
      </c>
      <c r="D16" s="37">
        <f t="shared" si="0"/>
        <v>546.99999999999989</v>
      </c>
      <c r="E16" s="37">
        <v>111.99999999999999</v>
      </c>
      <c r="F16" s="37">
        <v>434.99999999999994</v>
      </c>
      <c r="G16" s="38">
        <v>33.999999999999986</v>
      </c>
      <c r="H16" s="38">
        <v>244.00000000000006</v>
      </c>
      <c r="I16" s="38">
        <v>157</v>
      </c>
      <c r="J16" s="37">
        <v>15900.999999999993</v>
      </c>
      <c r="K16" s="38">
        <v>64.999999999999957</v>
      </c>
      <c r="L16" s="38">
        <v>3479.0000000000014</v>
      </c>
      <c r="M16" s="38">
        <v>12356.999999999991</v>
      </c>
    </row>
    <row r="17" spans="2:13" ht="20.25" customHeight="1">
      <c r="B17" s="7" t="s">
        <v>1</v>
      </c>
      <c r="C17" s="8" t="s">
        <v>22</v>
      </c>
      <c r="D17" s="37">
        <f t="shared" si="0"/>
        <v>23633.000000000007</v>
      </c>
      <c r="E17" s="37">
        <f>+SUM(E18:E41)</f>
        <v>5776.0000000000027</v>
      </c>
      <c r="F17" s="37">
        <f t="shared" ref="F17:M17" si="1">+SUM(F18:F41)</f>
        <v>17857.000000000004</v>
      </c>
      <c r="G17" s="38">
        <f t="shared" si="1"/>
        <v>1810.9999999999995</v>
      </c>
      <c r="H17" s="38">
        <f t="shared" si="1"/>
        <v>11370.999999999996</v>
      </c>
      <c r="I17" s="38">
        <f t="shared" si="1"/>
        <v>4674.9999999999991</v>
      </c>
      <c r="J17" s="37">
        <f t="shared" si="1"/>
        <v>506923</v>
      </c>
      <c r="K17" s="38">
        <f t="shared" si="1"/>
        <v>3742</v>
      </c>
      <c r="L17" s="38">
        <f t="shared" si="1"/>
        <v>146976.00000000003</v>
      </c>
      <c r="M17" s="38">
        <f t="shared" si="1"/>
        <v>356205.00000000017</v>
      </c>
    </row>
    <row r="18" spans="2:13" ht="14.25" hidden="1" outlineLevel="1">
      <c r="B18" s="116">
        <v>10</v>
      </c>
      <c r="C18" s="117" t="s">
        <v>523</v>
      </c>
      <c r="D18" s="121">
        <f t="shared" si="0"/>
        <v>1882.0000000000018</v>
      </c>
      <c r="E18" s="121">
        <v>377.00000000000034</v>
      </c>
      <c r="F18" s="121">
        <v>1505.0000000000014</v>
      </c>
      <c r="G18" s="119">
        <v>116.9999999999998</v>
      </c>
      <c r="H18" s="119">
        <v>965.99999999999966</v>
      </c>
      <c r="I18" s="119">
        <v>421.9999999999996</v>
      </c>
      <c r="J18" s="121">
        <v>46804.000000000058</v>
      </c>
      <c r="K18" s="119">
        <v>267.00000000000023</v>
      </c>
      <c r="L18" s="119">
        <v>13041.000000000002</v>
      </c>
      <c r="M18" s="119">
        <v>33496.000000000007</v>
      </c>
    </row>
    <row r="19" spans="2:13" ht="14.25" hidden="1" outlineLevel="1">
      <c r="B19" s="116">
        <v>11</v>
      </c>
      <c r="C19" s="117" t="s">
        <v>524</v>
      </c>
      <c r="D19" s="121">
        <f t="shared" si="0"/>
        <v>409</v>
      </c>
      <c r="E19" s="121">
        <v>127.00000000000003</v>
      </c>
      <c r="F19" s="121">
        <v>282</v>
      </c>
      <c r="G19" s="119">
        <v>30.000000000000004</v>
      </c>
      <c r="H19" s="119">
        <v>162.00000000000006</v>
      </c>
      <c r="I19" s="119">
        <v>90</v>
      </c>
      <c r="J19" s="121">
        <v>8835.9999999999964</v>
      </c>
      <c r="K19" s="119">
        <v>55.000000000000021</v>
      </c>
      <c r="L19" s="119">
        <v>2108.9999999999995</v>
      </c>
      <c r="M19" s="119">
        <v>6672.0000000000009</v>
      </c>
    </row>
    <row r="20" spans="2:13" ht="14.25" hidden="1" outlineLevel="1">
      <c r="B20" s="116">
        <v>12</v>
      </c>
      <c r="C20" s="117" t="s">
        <v>525</v>
      </c>
      <c r="D20" s="121">
        <f t="shared" si="0"/>
        <v>12</v>
      </c>
      <c r="E20" s="121">
        <v>8</v>
      </c>
      <c r="F20" s="121">
        <v>4</v>
      </c>
      <c r="G20" s="119">
        <v>0</v>
      </c>
      <c r="H20" s="119">
        <v>3</v>
      </c>
      <c r="I20" s="119">
        <v>1</v>
      </c>
      <c r="J20" s="121">
        <v>283</v>
      </c>
      <c r="K20" s="119">
        <v>0</v>
      </c>
      <c r="L20" s="119">
        <v>33</v>
      </c>
      <c r="M20" s="119">
        <v>250</v>
      </c>
    </row>
    <row r="21" spans="2:13" ht="14.25" hidden="1" outlineLevel="1">
      <c r="B21" s="116">
        <v>13</v>
      </c>
      <c r="C21" s="117" t="s">
        <v>526</v>
      </c>
      <c r="D21" s="121">
        <f t="shared" si="0"/>
        <v>1253.9999999999998</v>
      </c>
      <c r="E21" s="121">
        <v>308.00000000000006</v>
      </c>
      <c r="F21" s="121">
        <v>945.99999999999977</v>
      </c>
      <c r="G21" s="119">
        <v>89.999999999999943</v>
      </c>
      <c r="H21" s="119">
        <v>630.00000000000023</v>
      </c>
      <c r="I21" s="119">
        <v>226.00000000000017</v>
      </c>
      <c r="J21" s="121">
        <v>23842.000000000011</v>
      </c>
      <c r="K21" s="119">
        <v>178.99999999999997</v>
      </c>
      <c r="L21" s="119">
        <v>8129.0000000000055</v>
      </c>
      <c r="M21" s="119">
        <v>15534</v>
      </c>
    </row>
    <row r="22" spans="2:13" ht="14.25" hidden="1" outlineLevel="1">
      <c r="B22" s="116">
        <v>14</v>
      </c>
      <c r="C22" s="117" t="s">
        <v>527</v>
      </c>
      <c r="D22" s="121">
        <f t="shared" si="0"/>
        <v>229.99999999999986</v>
      </c>
      <c r="E22" s="121">
        <v>40.000000000000007</v>
      </c>
      <c r="F22" s="121">
        <v>189.99999999999986</v>
      </c>
      <c r="G22" s="119">
        <v>14.000000000000011</v>
      </c>
      <c r="H22" s="119">
        <v>104</v>
      </c>
      <c r="I22" s="119">
        <v>71.999999999999972</v>
      </c>
      <c r="J22" s="121">
        <v>8008.0000000000018</v>
      </c>
      <c r="K22" s="119">
        <v>26.000000000000007</v>
      </c>
      <c r="L22" s="119">
        <v>1341.0000000000005</v>
      </c>
      <c r="M22" s="119">
        <v>6641.0000000000082</v>
      </c>
    </row>
    <row r="23" spans="2:13" ht="14.25" hidden="1" outlineLevel="1">
      <c r="B23" s="116">
        <v>15</v>
      </c>
      <c r="C23" s="117" t="s">
        <v>528</v>
      </c>
      <c r="D23" s="121">
        <f t="shared" si="0"/>
        <v>497.99999999999989</v>
      </c>
      <c r="E23" s="121">
        <v>81</v>
      </c>
      <c r="F23" s="121">
        <v>416.99999999999989</v>
      </c>
      <c r="G23" s="119">
        <v>30.000000000000025</v>
      </c>
      <c r="H23" s="119">
        <v>274.99999999999983</v>
      </c>
      <c r="I23" s="119">
        <v>112.00000000000004</v>
      </c>
      <c r="J23" s="121">
        <v>11620.999999999996</v>
      </c>
      <c r="K23" s="119">
        <v>54</v>
      </c>
      <c r="L23" s="119">
        <v>3631.0000000000036</v>
      </c>
      <c r="M23" s="119">
        <v>7936.0000000000064</v>
      </c>
    </row>
    <row r="24" spans="2:13" ht="14.25" hidden="1" outlineLevel="1">
      <c r="B24" s="116">
        <v>16</v>
      </c>
      <c r="C24" s="117" t="s">
        <v>529</v>
      </c>
      <c r="D24" s="121">
        <f t="shared" si="0"/>
        <v>1336.0000000000002</v>
      </c>
      <c r="E24" s="121">
        <v>298.99999999999994</v>
      </c>
      <c r="F24" s="121">
        <v>1037.0000000000002</v>
      </c>
      <c r="G24" s="119">
        <v>73.999999999999957</v>
      </c>
      <c r="H24" s="119">
        <v>615.99999999999943</v>
      </c>
      <c r="I24" s="119">
        <v>347.00000000000034</v>
      </c>
      <c r="J24" s="121">
        <v>36432.999999999993</v>
      </c>
      <c r="K24" s="119">
        <v>164.00000000000026</v>
      </c>
      <c r="L24" s="119">
        <v>8563.9999999999982</v>
      </c>
      <c r="M24" s="119">
        <v>27705.000000000004</v>
      </c>
    </row>
    <row r="25" spans="2:13" ht="14.25" hidden="1" outlineLevel="1">
      <c r="B25" s="116">
        <v>17</v>
      </c>
      <c r="C25" s="117" t="s">
        <v>530</v>
      </c>
      <c r="D25" s="121">
        <f t="shared" si="0"/>
        <v>550.99999999999989</v>
      </c>
      <c r="E25" s="121">
        <v>174.99999999999994</v>
      </c>
      <c r="F25" s="121">
        <v>375.99999999999994</v>
      </c>
      <c r="G25" s="119">
        <v>20.999999999999996</v>
      </c>
      <c r="H25" s="119">
        <v>246.00000000000009</v>
      </c>
      <c r="I25" s="119">
        <v>109.00000000000003</v>
      </c>
      <c r="J25" s="121">
        <v>12176</v>
      </c>
      <c r="K25" s="119">
        <v>46</v>
      </c>
      <c r="L25" s="119">
        <v>3528.9999999999973</v>
      </c>
      <c r="M25" s="119">
        <v>8600.9999999999945</v>
      </c>
    </row>
    <row r="26" spans="2:13" ht="14.25" hidden="1" outlineLevel="1">
      <c r="B26" s="116">
        <v>18</v>
      </c>
      <c r="C26" s="117" t="s">
        <v>531</v>
      </c>
      <c r="D26" s="121">
        <f t="shared" si="0"/>
        <v>204.99999999999997</v>
      </c>
      <c r="E26" s="121">
        <v>32</v>
      </c>
      <c r="F26" s="121">
        <v>172.99999999999997</v>
      </c>
      <c r="G26" s="119">
        <v>12.000000000000009</v>
      </c>
      <c r="H26" s="119">
        <v>110.00000000000003</v>
      </c>
      <c r="I26" s="119">
        <v>50.999999999999986</v>
      </c>
      <c r="J26" s="121">
        <v>5267</v>
      </c>
      <c r="K26" s="119">
        <v>19.999999999999996</v>
      </c>
      <c r="L26" s="119">
        <v>1331</v>
      </c>
      <c r="M26" s="119">
        <v>3915.9999999999991</v>
      </c>
    </row>
    <row r="27" spans="2:13" ht="14.25" hidden="1" outlineLevel="1">
      <c r="B27" s="116">
        <v>19</v>
      </c>
      <c r="C27" s="117" t="s">
        <v>532</v>
      </c>
      <c r="D27" s="121">
        <f t="shared" si="0"/>
        <v>35</v>
      </c>
      <c r="E27" s="121">
        <v>23</v>
      </c>
      <c r="F27" s="121">
        <v>12</v>
      </c>
      <c r="G27" s="119">
        <v>1.0000000000000002</v>
      </c>
      <c r="H27" s="119">
        <v>4</v>
      </c>
      <c r="I27" s="119">
        <v>6.9999999999999991</v>
      </c>
      <c r="J27" s="121">
        <v>678.00000000000011</v>
      </c>
      <c r="K27" s="119">
        <v>1.0000000000000002</v>
      </c>
      <c r="L27" s="119">
        <v>42</v>
      </c>
      <c r="M27" s="119">
        <v>635</v>
      </c>
    </row>
    <row r="28" spans="2:13" ht="14.25" hidden="1" outlineLevel="1">
      <c r="B28" s="116">
        <v>20</v>
      </c>
      <c r="C28" s="117" t="s">
        <v>533</v>
      </c>
      <c r="D28" s="121">
        <f t="shared" si="0"/>
        <v>376</v>
      </c>
      <c r="E28" s="121">
        <v>119.99999999999997</v>
      </c>
      <c r="F28" s="121">
        <v>256</v>
      </c>
      <c r="G28" s="119">
        <v>16.999999999999996</v>
      </c>
      <c r="H28" s="119">
        <v>165.99999999999997</v>
      </c>
      <c r="I28" s="119">
        <v>73</v>
      </c>
      <c r="J28" s="121">
        <v>7689.0000000000018</v>
      </c>
      <c r="K28" s="119">
        <v>38.000000000000036</v>
      </c>
      <c r="L28" s="119">
        <v>1944.0000000000002</v>
      </c>
      <c r="M28" s="119">
        <v>5706.9999999999973</v>
      </c>
    </row>
    <row r="29" spans="2:13" ht="14.25" hidden="1" outlineLevel="1">
      <c r="B29" s="116">
        <v>21</v>
      </c>
      <c r="C29" s="117" t="s">
        <v>534</v>
      </c>
      <c r="D29" s="121">
        <f t="shared" si="0"/>
        <v>129</v>
      </c>
      <c r="E29" s="121">
        <v>39.000000000000007</v>
      </c>
      <c r="F29" s="121">
        <v>90</v>
      </c>
      <c r="G29" s="119">
        <v>9</v>
      </c>
      <c r="H29" s="119">
        <v>60.000000000000021</v>
      </c>
      <c r="I29" s="119">
        <v>21.000000000000004</v>
      </c>
      <c r="J29" s="121">
        <v>2569</v>
      </c>
      <c r="K29" s="119">
        <v>14.000000000000004</v>
      </c>
      <c r="L29" s="119">
        <v>777.00000000000011</v>
      </c>
      <c r="M29" s="119">
        <v>1777.9999999999989</v>
      </c>
    </row>
    <row r="30" spans="2:13" ht="14.25" hidden="1" outlineLevel="1">
      <c r="B30" s="116">
        <v>22</v>
      </c>
      <c r="C30" s="117" t="s">
        <v>535</v>
      </c>
      <c r="D30" s="121">
        <f t="shared" si="0"/>
        <v>1523.0000000000011</v>
      </c>
      <c r="E30" s="121">
        <v>498.00000000000051</v>
      </c>
      <c r="F30" s="121">
        <v>1025.0000000000007</v>
      </c>
      <c r="G30" s="119">
        <v>82.999999999999929</v>
      </c>
      <c r="H30" s="119">
        <v>687.00000000000023</v>
      </c>
      <c r="I30" s="119">
        <v>255.00000000000023</v>
      </c>
      <c r="J30" s="121">
        <v>28094.999999999985</v>
      </c>
      <c r="K30" s="119">
        <v>184.00000000000003</v>
      </c>
      <c r="L30" s="119">
        <v>8897.9999999999945</v>
      </c>
      <c r="M30" s="119">
        <v>19013.000000000007</v>
      </c>
    </row>
    <row r="31" spans="2:13" ht="14.25" hidden="1" outlineLevel="1">
      <c r="B31" s="116">
        <v>23</v>
      </c>
      <c r="C31" s="117" t="s">
        <v>536</v>
      </c>
      <c r="D31" s="121">
        <f t="shared" si="0"/>
        <v>2128.0000000000018</v>
      </c>
      <c r="E31" s="121">
        <v>334.00000000000028</v>
      </c>
      <c r="F31" s="121">
        <v>1794.0000000000014</v>
      </c>
      <c r="G31" s="119">
        <v>150.0000000000002</v>
      </c>
      <c r="H31" s="119">
        <v>1131.9999999999998</v>
      </c>
      <c r="I31" s="119">
        <v>512.00000000000023</v>
      </c>
      <c r="J31" s="121">
        <v>54072.999999999964</v>
      </c>
      <c r="K31" s="119">
        <v>320.99999999999972</v>
      </c>
      <c r="L31" s="119">
        <v>15792.000000000011</v>
      </c>
      <c r="M31" s="119">
        <v>37959.999999999993</v>
      </c>
    </row>
    <row r="32" spans="2:13" ht="14.25" hidden="1" outlineLevel="1">
      <c r="B32" s="116">
        <v>24</v>
      </c>
      <c r="C32" s="117" t="s">
        <v>537</v>
      </c>
      <c r="D32" s="121">
        <f t="shared" si="0"/>
        <v>837.00000000000023</v>
      </c>
      <c r="E32" s="121">
        <v>244.00000000000003</v>
      </c>
      <c r="F32" s="121">
        <v>593.00000000000023</v>
      </c>
      <c r="G32" s="119">
        <v>53.000000000000021</v>
      </c>
      <c r="H32" s="119">
        <v>400.00000000000028</v>
      </c>
      <c r="I32" s="119">
        <v>140</v>
      </c>
      <c r="J32" s="121">
        <v>14888.000000000004</v>
      </c>
      <c r="K32" s="119">
        <v>125.00000000000004</v>
      </c>
      <c r="L32" s="119">
        <v>4812</v>
      </c>
      <c r="M32" s="119">
        <v>9950.9999999999945</v>
      </c>
    </row>
    <row r="33" spans="2:13" ht="14.25" hidden="1" outlineLevel="1">
      <c r="B33" s="116">
        <v>25</v>
      </c>
      <c r="C33" s="117" t="s">
        <v>538</v>
      </c>
      <c r="D33" s="121">
        <f t="shared" si="0"/>
        <v>5396</v>
      </c>
      <c r="E33" s="121">
        <v>1073.0000000000002</v>
      </c>
      <c r="F33" s="121">
        <v>4323</v>
      </c>
      <c r="G33" s="119">
        <v>564.99999999999989</v>
      </c>
      <c r="H33" s="119">
        <v>2695.9999999999986</v>
      </c>
      <c r="I33" s="119">
        <v>1061.9999999999989</v>
      </c>
      <c r="J33" s="121">
        <v>118031.99999999996</v>
      </c>
      <c r="K33" s="119">
        <v>1167.9999999999998</v>
      </c>
      <c r="L33" s="119">
        <v>33549.000000000007</v>
      </c>
      <c r="M33" s="119">
        <v>83315.00000000016</v>
      </c>
    </row>
    <row r="34" spans="2:13" ht="14.25" hidden="1" outlineLevel="1">
      <c r="B34" s="116">
        <v>26</v>
      </c>
      <c r="C34" s="117" t="s">
        <v>539</v>
      </c>
      <c r="D34" s="121">
        <f t="shared" si="0"/>
        <v>137.00000000000003</v>
      </c>
      <c r="E34" s="121">
        <v>52.000000000000007</v>
      </c>
      <c r="F34" s="121">
        <v>85.000000000000014</v>
      </c>
      <c r="G34" s="119">
        <v>10.999999999999995</v>
      </c>
      <c r="H34" s="119">
        <v>60.999999999999986</v>
      </c>
      <c r="I34" s="119">
        <v>12.999999999999996</v>
      </c>
      <c r="J34" s="121">
        <v>1759</v>
      </c>
      <c r="K34" s="119">
        <v>26.999999999999986</v>
      </c>
      <c r="L34" s="119">
        <v>694</v>
      </c>
      <c r="M34" s="119">
        <v>1037.9999999999998</v>
      </c>
    </row>
    <row r="35" spans="2:13" ht="14.25" hidden="1" outlineLevel="1">
      <c r="B35" s="116">
        <v>27</v>
      </c>
      <c r="C35" s="117" t="s">
        <v>540</v>
      </c>
      <c r="D35" s="121">
        <f t="shared" si="0"/>
        <v>602.99999999999977</v>
      </c>
      <c r="E35" s="121">
        <v>180.00000000000003</v>
      </c>
      <c r="F35" s="121">
        <v>422.99999999999972</v>
      </c>
      <c r="G35" s="119">
        <v>35.999999999999993</v>
      </c>
      <c r="H35" s="119">
        <v>290</v>
      </c>
      <c r="I35" s="119">
        <v>97.000000000000014</v>
      </c>
      <c r="J35" s="121">
        <v>10058</v>
      </c>
      <c r="K35" s="119">
        <v>64.999999999999972</v>
      </c>
      <c r="L35" s="119">
        <v>3558.0000000000005</v>
      </c>
      <c r="M35" s="119">
        <v>6434.9999999999973</v>
      </c>
    </row>
    <row r="36" spans="2:13" ht="14.25" hidden="1" outlineLevel="1">
      <c r="B36" s="116">
        <v>28</v>
      </c>
      <c r="C36" s="117" t="s">
        <v>541</v>
      </c>
      <c r="D36" s="121">
        <f t="shared" si="0"/>
        <v>1671.0000000000009</v>
      </c>
      <c r="E36" s="121">
        <v>464.00000000000057</v>
      </c>
      <c r="F36" s="121">
        <v>1207.0000000000005</v>
      </c>
      <c r="G36" s="119">
        <v>183.99999999999983</v>
      </c>
      <c r="H36" s="119">
        <v>768.99999999999898</v>
      </c>
      <c r="I36" s="119">
        <v>254.00000000000006</v>
      </c>
      <c r="J36" s="121">
        <v>28593.999999999996</v>
      </c>
      <c r="K36" s="119">
        <v>356.99999999999989</v>
      </c>
      <c r="L36" s="119">
        <v>9118</v>
      </c>
      <c r="M36" s="119">
        <v>19119.000000000004</v>
      </c>
    </row>
    <row r="37" spans="2:13" ht="14.25" hidden="1" outlineLevel="1">
      <c r="B37" s="116">
        <v>29</v>
      </c>
      <c r="C37" s="117" t="s">
        <v>542</v>
      </c>
      <c r="D37" s="121">
        <f t="shared" si="0"/>
        <v>1271</v>
      </c>
      <c r="E37" s="121">
        <v>480</v>
      </c>
      <c r="F37" s="121">
        <v>791.00000000000011</v>
      </c>
      <c r="G37" s="119">
        <v>104.00000000000003</v>
      </c>
      <c r="H37" s="119">
        <v>493.99999999999994</v>
      </c>
      <c r="I37" s="119">
        <v>193.00000000000006</v>
      </c>
      <c r="J37" s="121">
        <v>20235.000000000015</v>
      </c>
      <c r="K37" s="119">
        <v>207.00000000000011</v>
      </c>
      <c r="L37" s="119">
        <v>6198.9999999999973</v>
      </c>
      <c r="M37" s="119">
        <v>13828.999999999985</v>
      </c>
    </row>
    <row r="38" spans="2:13" ht="14.25" hidden="1" outlineLevel="1">
      <c r="B38" s="116">
        <v>30</v>
      </c>
      <c r="C38" s="117" t="s">
        <v>543</v>
      </c>
      <c r="D38" s="121">
        <f t="shared" si="0"/>
        <v>356</v>
      </c>
      <c r="E38" s="121">
        <v>108.99999999999997</v>
      </c>
      <c r="F38" s="121">
        <v>247</v>
      </c>
      <c r="G38" s="119">
        <v>41.000000000000007</v>
      </c>
      <c r="H38" s="119">
        <v>154</v>
      </c>
      <c r="I38" s="119">
        <v>51.999999999999993</v>
      </c>
      <c r="J38" s="121">
        <v>5853</v>
      </c>
      <c r="K38" s="119">
        <v>81</v>
      </c>
      <c r="L38" s="119">
        <v>1782</v>
      </c>
      <c r="M38" s="119">
        <v>3990.0000000000009</v>
      </c>
    </row>
    <row r="39" spans="2:13" ht="14.25" hidden="1" outlineLevel="1">
      <c r="B39" s="116">
        <v>31</v>
      </c>
      <c r="C39" s="117" t="s">
        <v>544</v>
      </c>
      <c r="D39" s="121">
        <f t="shared" si="0"/>
        <v>1232.9999999999998</v>
      </c>
      <c r="E39" s="121">
        <v>148.00000000000014</v>
      </c>
      <c r="F39" s="121">
        <v>1084.9999999999995</v>
      </c>
      <c r="G39" s="119">
        <v>82.000000000000099</v>
      </c>
      <c r="H39" s="119">
        <v>714.99999999999966</v>
      </c>
      <c r="I39" s="119">
        <v>287.99999999999972</v>
      </c>
      <c r="J39" s="121">
        <v>32737.999999999996</v>
      </c>
      <c r="K39" s="119">
        <v>167.00000000000014</v>
      </c>
      <c r="L39" s="119">
        <v>9641.0000000000055</v>
      </c>
      <c r="M39" s="119">
        <v>22930</v>
      </c>
    </row>
    <row r="40" spans="2:13" ht="14.25" hidden="1" outlineLevel="1">
      <c r="B40" s="116">
        <v>32</v>
      </c>
      <c r="C40" s="117" t="s">
        <v>545</v>
      </c>
      <c r="D40" s="121">
        <f t="shared" si="0"/>
        <v>471.00000000000011</v>
      </c>
      <c r="E40" s="121">
        <v>197.99999999999994</v>
      </c>
      <c r="F40" s="121">
        <v>273.00000000000017</v>
      </c>
      <c r="G40" s="119">
        <v>24.000000000000007</v>
      </c>
      <c r="H40" s="119">
        <v>190.99999999999991</v>
      </c>
      <c r="I40" s="119">
        <v>58</v>
      </c>
      <c r="J40" s="121">
        <v>5988.9999999999982</v>
      </c>
      <c r="K40" s="119">
        <v>46</v>
      </c>
      <c r="L40" s="119">
        <v>2626.9999999999995</v>
      </c>
      <c r="M40" s="119">
        <v>3316.0000000000009</v>
      </c>
    </row>
    <row r="41" spans="2:13" ht="14.25" hidden="1" outlineLevel="1">
      <c r="B41" s="116">
        <v>33</v>
      </c>
      <c r="C41" s="117" t="s">
        <v>546</v>
      </c>
      <c r="D41" s="121">
        <f t="shared" si="0"/>
        <v>1090.0000000000005</v>
      </c>
      <c r="E41" s="121">
        <v>366.99999999999989</v>
      </c>
      <c r="F41" s="121">
        <v>723.00000000000045</v>
      </c>
      <c r="G41" s="119">
        <v>63.000000000000036</v>
      </c>
      <c r="H41" s="119">
        <v>439.99999999999994</v>
      </c>
      <c r="I41" s="119">
        <v>220.00000000000003</v>
      </c>
      <c r="J41" s="121">
        <v>22403.000000000015</v>
      </c>
      <c r="K41" s="119">
        <v>130.00000000000003</v>
      </c>
      <c r="L41" s="119">
        <v>5835.0000000000018</v>
      </c>
      <c r="M41" s="119">
        <v>16437.999999999985</v>
      </c>
    </row>
    <row r="42" spans="2:13" ht="20.25" customHeight="1" collapsed="1">
      <c r="B42" s="7" t="s">
        <v>2</v>
      </c>
      <c r="C42" s="8" t="s">
        <v>28</v>
      </c>
      <c r="D42" s="37">
        <f t="shared" si="0"/>
        <v>63</v>
      </c>
      <c r="E42" s="37">
        <v>18.999999999999996</v>
      </c>
      <c r="F42" s="37">
        <v>44</v>
      </c>
      <c r="G42" s="38">
        <v>2.9999999999999996</v>
      </c>
      <c r="H42" s="38">
        <v>25.999999999999993</v>
      </c>
      <c r="I42" s="38">
        <v>15.000000000000002</v>
      </c>
      <c r="J42" s="37">
        <v>1840.0000000000005</v>
      </c>
      <c r="K42" s="38">
        <v>8</v>
      </c>
      <c r="L42" s="38">
        <v>415.99999999999977</v>
      </c>
      <c r="M42" s="38">
        <v>1415.9999999999998</v>
      </c>
    </row>
    <row r="43" spans="2:13" ht="20.25" customHeight="1">
      <c r="B43" s="7" t="s">
        <v>3</v>
      </c>
      <c r="C43" s="8" t="s">
        <v>27</v>
      </c>
      <c r="D43" s="37">
        <f t="shared" si="0"/>
        <v>2297.9999999999995</v>
      </c>
      <c r="E43" s="37">
        <v>575.00000000000011</v>
      </c>
      <c r="F43" s="37">
        <v>1722.9999999999993</v>
      </c>
      <c r="G43" s="38">
        <v>142.00000000000003</v>
      </c>
      <c r="H43" s="38">
        <v>1141</v>
      </c>
      <c r="I43" s="38">
        <v>440</v>
      </c>
      <c r="J43" s="37">
        <v>49592.999999999993</v>
      </c>
      <c r="K43" s="38">
        <v>304.99999999999994</v>
      </c>
      <c r="L43" s="38">
        <v>14649.999999999987</v>
      </c>
      <c r="M43" s="38">
        <v>34637.999999999985</v>
      </c>
    </row>
    <row r="44" spans="2:13" ht="20.25" customHeight="1">
      <c r="B44" s="7" t="s">
        <v>4</v>
      </c>
      <c r="C44" s="8" t="s">
        <v>23</v>
      </c>
      <c r="D44" s="37">
        <f t="shared" si="0"/>
        <v>11451.000000000047</v>
      </c>
      <c r="E44" s="37">
        <v>1802.9999999999973</v>
      </c>
      <c r="F44" s="37">
        <v>9648.0000000000509</v>
      </c>
      <c r="G44" s="38">
        <v>787.99999999999989</v>
      </c>
      <c r="H44" s="38">
        <v>5491.0000000000155</v>
      </c>
      <c r="I44" s="38">
        <v>3369.000000000005</v>
      </c>
      <c r="J44" s="37">
        <v>364055.0000000007</v>
      </c>
      <c r="K44" s="38">
        <v>1473.9999999999968</v>
      </c>
      <c r="L44" s="38">
        <v>75925.00000000016</v>
      </c>
      <c r="M44" s="38">
        <v>286656.00000000006</v>
      </c>
    </row>
    <row r="45" spans="2:13" ht="20.25" customHeight="1">
      <c r="B45" s="7" t="s">
        <v>5</v>
      </c>
      <c r="C45" s="9" t="s">
        <v>162</v>
      </c>
      <c r="D45" s="37">
        <f t="shared" si="0"/>
        <v>8139.9999999999936</v>
      </c>
      <c r="E45" s="37">
        <v>1784.000000000007</v>
      </c>
      <c r="F45" s="37">
        <v>6355.9999999999864</v>
      </c>
      <c r="G45" s="38">
        <v>554.00000000000136</v>
      </c>
      <c r="H45" s="38">
        <v>3981.999999999985</v>
      </c>
      <c r="I45" s="38">
        <v>1820.000000000003</v>
      </c>
      <c r="J45" s="37">
        <v>197475.99999999951</v>
      </c>
      <c r="K45" s="38">
        <v>1138.0000000000018</v>
      </c>
      <c r="L45" s="38">
        <v>51857.99999999992</v>
      </c>
      <c r="M45" s="38">
        <v>144479.99999999991</v>
      </c>
    </row>
    <row r="46" spans="2:13" ht="20.25" customHeight="1">
      <c r="B46" s="7" t="s">
        <v>6</v>
      </c>
      <c r="C46" s="9" t="s">
        <v>24</v>
      </c>
      <c r="D46" s="37">
        <f t="shared" si="0"/>
        <v>5846.0000000000009</v>
      </c>
      <c r="E46" s="37">
        <v>1059.0000000000009</v>
      </c>
      <c r="F46" s="37">
        <v>4787</v>
      </c>
      <c r="G46" s="38">
        <v>341.99999999999983</v>
      </c>
      <c r="H46" s="38">
        <v>2873.0000000000005</v>
      </c>
      <c r="I46" s="38">
        <v>1571.9999999999977</v>
      </c>
      <c r="J46" s="37">
        <v>168265.99999999968</v>
      </c>
      <c r="K46" s="38">
        <v>787.00000000000068</v>
      </c>
      <c r="L46" s="38">
        <v>38728.000000000007</v>
      </c>
      <c r="M46" s="38">
        <v>128751.00000000006</v>
      </c>
    </row>
    <row r="47" spans="2:13" ht="20.25" customHeight="1">
      <c r="B47" s="7" t="s">
        <v>7</v>
      </c>
      <c r="C47" s="9" t="s">
        <v>31</v>
      </c>
      <c r="D47" s="37">
        <f t="shared" si="0"/>
        <v>2449.9999999999995</v>
      </c>
      <c r="E47" s="37">
        <v>543.99999999999989</v>
      </c>
      <c r="F47" s="37">
        <v>1905.9999999999998</v>
      </c>
      <c r="G47" s="38">
        <v>149</v>
      </c>
      <c r="H47" s="38">
        <v>1273.0000000000027</v>
      </c>
      <c r="I47" s="38">
        <v>483.99999999999909</v>
      </c>
      <c r="J47" s="37">
        <v>56290.000000000007</v>
      </c>
      <c r="K47" s="38">
        <v>300.00000000000051</v>
      </c>
      <c r="L47" s="38">
        <v>17015.999999999996</v>
      </c>
      <c r="M47" s="38">
        <v>38974.000000000051</v>
      </c>
    </row>
    <row r="48" spans="2:13" ht="20.25" customHeight="1">
      <c r="B48" s="7" t="s">
        <v>8</v>
      </c>
      <c r="C48" s="9" t="s">
        <v>456</v>
      </c>
      <c r="D48" s="37">
        <f t="shared" si="0"/>
        <v>323.99999999999994</v>
      </c>
      <c r="E48" s="37">
        <v>130.99999999999997</v>
      </c>
      <c r="F48" s="37">
        <v>192.99999999999997</v>
      </c>
      <c r="G48" s="38">
        <v>13.999999999999998</v>
      </c>
      <c r="H48" s="38">
        <v>112.00000000000006</v>
      </c>
      <c r="I48" s="38">
        <v>66.999999999999986</v>
      </c>
      <c r="J48" s="37">
        <v>6217.9999999999982</v>
      </c>
      <c r="K48" s="38">
        <v>25.000000000000014</v>
      </c>
      <c r="L48" s="38">
        <v>1472.9999999999998</v>
      </c>
      <c r="M48" s="38">
        <v>4720.0000000000027</v>
      </c>
    </row>
    <row r="49" spans="2:13" ht="20.25" customHeight="1">
      <c r="B49" s="7" t="s">
        <v>9</v>
      </c>
      <c r="C49" s="9" t="s">
        <v>29</v>
      </c>
      <c r="D49" s="37">
        <f t="shared" si="0"/>
        <v>102.99999999999994</v>
      </c>
      <c r="E49" s="37">
        <v>48.999999999999964</v>
      </c>
      <c r="F49" s="37">
        <v>53.999999999999972</v>
      </c>
      <c r="G49" s="38">
        <v>11.000000000000005</v>
      </c>
      <c r="H49" s="38">
        <v>20.000000000000011</v>
      </c>
      <c r="I49" s="38">
        <v>23.000000000000007</v>
      </c>
      <c r="J49" s="37">
        <v>2199.0000000000032</v>
      </c>
      <c r="K49" s="38">
        <v>16.000000000000007</v>
      </c>
      <c r="L49" s="38">
        <v>264.99999999999977</v>
      </c>
      <c r="M49" s="38">
        <v>1917.9999999999991</v>
      </c>
    </row>
    <row r="50" spans="2:13" ht="20.25" customHeight="1">
      <c r="B50" s="7" t="s">
        <v>10</v>
      </c>
      <c r="C50" s="9" t="s">
        <v>30</v>
      </c>
      <c r="D50" s="37">
        <f t="shared" si="0"/>
        <v>209</v>
      </c>
      <c r="E50" s="37">
        <v>37.000000000000021</v>
      </c>
      <c r="F50" s="37">
        <v>171.99999999999997</v>
      </c>
      <c r="G50" s="38">
        <v>10.999999999999998</v>
      </c>
      <c r="H50" s="38">
        <v>78.999999999999986</v>
      </c>
      <c r="I50" s="38">
        <v>82.000000000000014</v>
      </c>
      <c r="J50" s="37">
        <v>8338</v>
      </c>
      <c r="K50" s="38">
        <v>24</v>
      </c>
      <c r="L50" s="38">
        <v>1088.0000000000007</v>
      </c>
      <c r="M50" s="38">
        <v>7226.0000000000018</v>
      </c>
    </row>
    <row r="51" spans="2:13" ht="20.25" customHeight="1">
      <c r="B51" s="7" t="s">
        <v>11</v>
      </c>
      <c r="C51" s="9" t="s">
        <v>32</v>
      </c>
      <c r="D51" s="37">
        <f t="shared" si="0"/>
        <v>1100.0000000000009</v>
      </c>
      <c r="E51" s="37">
        <v>374.99999999999989</v>
      </c>
      <c r="F51" s="37">
        <v>725.00000000000102</v>
      </c>
      <c r="G51" s="38">
        <v>72.999999999999929</v>
      </c>
      <c r="H51" s="38">
        <v>425.00000000000006</v>
      </c>
      <c r="I51" s="38">
        <v>227.00000000000028</v>
      </c>
      <c r="J51" s="37">
        <v>23808.000000000015</v>
      </c>
      <c r="K51" s="38">
        <v>137.99999999999994</v>
      </c>
      <c r="L51" s="38">
        <v>5287.9999999999955</v>
      </c>
      <c r="M51" s="38">
        <v>18382.000000000004</v>
      </c>
    </row>
    <row r="52" spans="2:13" ht="20.25" customHeight="1">
      <c r="B52" s="7" t="s">
        <v>12</v>
      </c>
      <c r="C52" s="9" t="s">
        <v>457</v>
      </c>
      <c r="D52" s="37">
        <f t="shared" si="0"/>
        <v>2882.0000000000005</v>
      </c>
      <c r="E52" s="37">
        <v>699.0000000000008</v>
      </c>
      <c r="F52" s="37">
        <v>2182.9999999999995</v>
      </c>
      <c r="G52" s="38">
        <v>177.00000000000009</v>
      </c>
      <c r="H52" s="38">
        <v>1298.9999999999991</v>
      </c>
      <c r="I52" s="38">
        <v>707.00000000000068</v>
      </c>
      <c r="J52" s="37">
        <v>74997.999999999985</v>
      </c>
      <c r="K52" s="38">
        <v>391.99999999999994</v>
      </c>
      <c r="L52" s="38">
        <v>16845.999999999996</v>
      </c>
      <c r="M52" s="38">
        <v>57759.999999999927</v>
      </c>
    </row>
    <row r="53" spans="2:13" ht="20.25" customHeight="1">
      <c r="B53" s="7" t="s">
        <v>13</v>
      </c>
      <c r="C53" s="9" t="s">
        <v>33</v>
      </c>
      <c r="D53" s="37">
        <f t="shared" si="0"/>
        <v>402.00000000000028</v>
      </c>
      <c r="E53" s="37">
        <v>51.000000000000007</v>
      </c>
      <c r="F53" s="37">
        <v>351.00000000000028</v>
      </c>
      <c r="G53" s="38">
        <v>19</v>
      </c>
      <c r="H53" s="38">
        <v>202.00000000000011</v>
      </c>
      <c r="I53" s="38">
        <v>129.99999999999997</v>
      </c>
      <c r="J53" s="37">
        <v>14949.999999999995</v>
      </c>
      <c r="K53" s="38">
        <v>38.999999999999986</v>
      </c>
      <c r="L53" s="38">
        <v>2681</v>
      </c>
      <c r="M53" s="38">
        <v>12229.999999999982</v>
      </c>
    </row>
    <row r="54" spans="2:13" ht="20.25" customHeight="1">
      <c r="B54" s="7" t="s">
        <v>14</v>
      </c>
      <c r="C54" s="9" t="s">
        <v>25</v>
      </c>
      <c r="D54" s="37">
        <f t="shared" si="0"/>
        <v>152</v>
      </c>
      <c r="E54" s="37">
        <v>50.999999999999972</v>
      </c>
      <c r="F54" s="37">
        <v>101.00000000000001</v>
      </c>
      <c r="G54" s="38">
        <v>12.000000000000007</v>
      </c>
      <c r="H54" s="38">
        <v>55</v>
      </c>
      <c r="I54" s="38">
        <v>33.999999999999979</v>
      </c>
      <c r="J54" s="37">
        <v>2931.0000000000014</v>
      </c>
      <c r="K54" s="38">
        <v>23.000000000000011</v>
      </c>
      <c r="L54" s="38">
        <v>692.00000000000011</v>
      </c>
      <c r="M54" s="38">
        <v>2215.9999999999995</v>
      </c>
    </row>
    <row r="55" spans="2:13" ht="20.25" customHeight="1">
      <c r="B55" s="7" t="s">
        <v>15</v>
      </c>
      <c r="C55" s="9" t="s">
        <v>34</v>
      </c>
      <c r="D55" s="37">
        <f t="shared" si="0"/>
        <v>1502.9999999999991</v>
      </c>
      <c r="E55" s="37">
        <v>713.99999999999943</v>
      </c>
      <c r="F55" s="37">
        <v>788.99999999999977</v>
      </c>
      <c r="G55" s="38">
        <v>73.999999999999929</v>
      </c>
      <c r="H55" s="38">
        <v>470.00000000000063</v>
      </c>
      <c r="I55" s="38">
        <v>244.99999999999974</v>
      </c>
      <c r="J55" s="37">
        <v>25901.999999999996</v>
      </c>
      <c r="K55" s="38">
        <v>141</v>
      </c>
      <c r="L55" s="38">
        <v>6783.9999999999927</v>
      </c>
      <c r="M55" s="38">
        <v>18977</v>
      </c>
    </row>
    <row r="56" spans="2:13" ht="20.25" customHeight="1">
      <c r="B56" s="7" t="s">
        <v>16</v>
      </c>
      <c r="C56" s="9" t="s">
        <v>35</v>
      </c>
      <c r="D56" s="37">
        <f t="shared" si="0"/>
        <v>576.99999999999977</v>
      </c>
      <c r="E56" s="37">
        <v>106.00000000000004</v>
      </c>
      <c r="F56" s="37">
        <v>470.99999999999977</v>
      </c>
      <c r="G56" s="38">
        <v>40.000000000000036</v>
      </c>
      <c r="H56" s="38">
        <v>271.00000000000023</v>
      </c>
      <c r="I56" s="38">
        <v>160.00000000000009</v>
      </c>
      <c r="J56" s="37">
        <v>16660.000000000004</v>
      </c>
      <c r="K56" s="38">
        <v>89.999999999999986</v>
      </c>
      <c r="L56" s="38">
        <v>3530.0000000000032</v>
      </c>
      <c r="M56" s="38">
        <v>13040.000000000004</v>
      </c>
    </row>
    <row r="57" spans="2:13" ht="20.25" customHeight="1">
      <c r="B57" s="7" t="s">
        <v>17</v>
      </c>
      <c r="C57" s="9" t="s">
        <v>36</v>
      </c>
      <c r="D57" s="37">
        <f t="shared" si="0"/>
        <v>317.00000000000006</v>
      </c>
      <c r="E57" s="37">
        <v>63.000000000000028</v>
      </c>
      <c r="F57" s="37">
        <v>254.00000000000003</v>
      </c>
      <c r="G57" s="38">
        <v>21.999999999999993</v>
      </c>
      <c r="H57" s="38">
        <v>157.00000000000011</v>
      </c>
      <c r="I57" s="38">
        <v>75.000000000000014</v>
      </c>
      <c r="J57" s="37">
        <v>9098.0000000000036</v>
      </c>
      <c r="K57" s="38">
        <v>49.000000000000021</v>
      </c>
      <c r="L57" s="38">
        <v>2047.9999999999986</v>
      </c>
      <c r="M57" s="38">
        <v>7000.9999999999945</v>
      </c>
    </row>
    <row r="58" spans="2:13" ht="20.25" customHeight="1">
      <c r="B58" s="7" t="s">
        <v>18</v>
      </c>
      <c r="C58" s="9" t="s">
        <v>161</v>
      </c>
      <c r="D58" s="37">
        <f t="shared" si="0"/>
        <v>0</v>
      </c>
      <c r="E58" s="37">
        <v>0</v>
      </c>
      <c r="F58" s="37">
        <v>0</v>
      </c>
      <c r="G58" s="38">
        <v>0</v>
      </c>
      <c r="H58" s="38">
        <v>0</v>
      </c>
      <c r="I58" s="38">
        <v>0</v>
      </c>
      <c r="J58" s="37">
        <v>0</v>
      </c>
      <c r="K58" s="38">
        <v>0</v>
      </c>
      <c r="L58" s="38">
        <v>0</v>
      </c>
      <c r="M58" s="38">
        <v>0</v>
      </c>
    </row>
    <row r="59" spans="2:13" ht="3.75" customHeight="1">
      <c r="B59" s="12"/>
      <c r="C59" s="13"/>
      <c r="D59" s="124"/>
      <c r="E59" s="124"/>
      <c r="F59" s="124"/>
      <c r="G59" s="19"/>
      <c r="H59" s="19"/>
      <c r="I59" s="19"/>
      <c r="J59" s="124"/>
      <c r="K59" s="19"/>
      <c r="L59" s="19"/>
      <c r="M59" s="19"/>
    </row>
    <row r="60" spans="2:13" ht="5.25" customHeight="1">
      <c r="C60" s="1"/>
    </row>
    <row r="61" spans="2:13">
      <c r="B61" s="34" t="s">
        <v>476</v>
      </c>
    </row>
  </sheetData>
  <mergeCells count="10">
    <mergeCell ref="J8:M8"/>
    <mergeCell ref="B3:M3"/>
    <mergeCell ref="B5:M5"/>
    <mergeCell ref="B6:C6"/>
    <mergeCell ref="B8:C12"/>
    <mergeCell ref="D8:I8"/>
    <mergeCell ref="D10:D12"/>
    <mergeCell ref="E10:E12"/>
    <mergeCell ref="F10:I10"/>
    <mergeCell ref="J10:M10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9" orientation="landscape" r:id="rId1"/>
  <drawing r:id="rId2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sheetPr>
    <tabColor rgb="FFD3D3F5"/>
    <pageSetUpPr fitToPage="1"/>
  </sheetPr>
  <dimension ref="B2:L37"/>
  <sheetViews>
    <sheetView showGridLines="0" zoomScaleNormal="100" workbookViewId="0"/>
  </sheetViews>
  <sheetFormatPr defaultColWidth="9.140625" defaultRowHeight="15"/>
  <cols>
    <col min="1" max="1" width="9.140625" style="15"/>
    <col min="2" max="2" width="17.140625" style="15" customWidth="1"/>
    <col min="3" max="3" width="10.7109375" style="15" customWidth="1"/>
    <col min="4" max="4" width="9.28515625" style="115" customWidth="1"/>
    <col min="5" max="5" width="10.140625" style="115" customWidth="1"/>
    <col min="6" max="6" width="9.7109375" style="15" customWidth="1"/>
    <col min="7" max="7" width="10.7109375" style="15" customWidth="1"/>
    <col min="8" max="8" width="13.7109375" style="15" customWidth="1"/>
    <col min="9" max="9" width="10.85546875" style="115" customWidth="1"/>
    <col min="10" max="10" width="12.140625" style="15" customWidth="1"/>
    <col min="11" max="12" width="12" style="15" customWidth="1"/>
    <col min="13" max="16384" width="9.140625" style="15"/>
  </cols>
  <sheetData>
    <row r="2" spans="2:12">
      <c r="B2" s="14"/>
      <c r="C2" s="14"/>
      <c r="D2" s="14"/>
      <c r="G2" s="14"/>
      <c r="H2" s="14"/>
      <c r="J2" s="14"/>
      <c r="K2" s="14"/>
      <c r="L2" s="14" t="s">
        <v>301</v>
      </c>
    </row>
    <row r="3" spans="2:12" ht="32.25" customHeight="1">
      <c r="B3" s="145" t="s">
        <v>358</v>
      </c>
      <c r="C3" s="145"/>
      <c r="D3" s="145"/>
      <c r="E3" s="145"/>
      <c r="F3" s="145"/>
      <c r="G3" s="145"/>
      <c r="H3" s="145"/>
      <c r="I3" s="145"/>
      <c r="J3" s="145"/>
      <c r="K3" s="145"/>
      <c r="L3" s="145"/>
    </row>
    <row r="4" spans="2:12" ht="3.75" customHeight="1"/>
    <row r="5" spans="2:12" ht="14.25">
      <c r="B5" s="147">
        <v>2023</v>
      </c>
      <c r="C5" s="147"/>
      <c r="D5" s="147"/>
      <c r="E5" s="147"/>
      <c r="F5" s="147"/>
      <c r="G5" s="147"/>
      <c r="H5" s="147"/>
      <c r="I5" s="147"/>
      <c r="J5" s="147"/>
      <c r="K5" s="147"/>
      <c r="L5" s="147"/>
    </row>
    <row r="6" spans="2:12" ht="15" customHeight="1">
      <c r="B6" s="26" t="s">
        <v>40</v>
      </c>
      <c r="C6" s="26"/>
      <c r="D6" s="26"/>
      <c r="E6" s="26"/>
      <c r="F6" s="26"/>
      <c r="G6" s="26"/>
      <c r="H6" s="26"/>
      <c r="I6" s="26"/>
      <c r="J6" s="26"/>
      <c r="K6" s="26"/>
      <c r="L6" s="29" t="s">
        <v>328</v>
      </c>
    </row>
    <row r="7" spans="2:12" ht="3" customHeight="1"/>
    <row r="8" spans="2:12" ht="12.75" customHeight="1">
      <c r="B8" s="157" t="s">
        <v>42</v>
      </c>
      <c r="C8" s="162" t="s">
        <v>460</v>
      </c>
      <c r="D8" s="159"/>
      <c r="E8" s="161"/>
      <c r="F8" s="161"/>
      <c r="G8" s="161"/>
      <c r="H8" s="165"/>
      <c r="I8" s="159" t="s">
        <v>459</v>
      </c>
      <c r="J8" s="159"/>
      <c r="K8" s="159"/>
      <c r="L8" s="159"/>
    </row>
    <row r="9" spans="2:12" ht="3.75" customHeight="1">
      <c r="B9" s="157"/>
      <c r="C9" s="94"/>
      <c r="D9" s="25"/>
      <c r="E9" s="25"/>
      <c r="F9" s="25"/>
      <c r="G9" s="25"/>
      <c r="H9" s="95"/>
      <c r="I9" s="25"/>
      <c r="J9" s="25"/>
      <c r="K9" s="25"/>
      <c r="L9" s="25"/>
    </row>
    <row r="10" spans="2:12" s="16" customFormat="1" ht="15" customHeight="1">
      <c r="B10" s="157"/>
      <c r="C10" s="173" t="s">
        <v>19</v>
      </c>
      <c r="D10" s="174" t="s">
        <v>324</v>
      </c>
      <c r="E10" s="171" t="s">
        <v>325</v>
      </c>
      <c r="F10" s="171"/>
      <c r="G10" s="171"/>
      <c r="H10" s="172"/>
      <c r="I10" s="171" t="s">
        <v>325</v>
      </c>
      <c r="J10" s="171"/>
      <c r="K10" s="171"/>
      <c r="L10" s="171"/>
    </row>
    <row r="11" spans="2:12" ht="3.75" customHeight="1">
      <c r="B11" s="157"/>
      <c r="C11" s="173"/>
      <c r="D11" s="174"/>
      <c r="E11" s="30"/>
      <c r="F11" s="30"/>
      <c r="G11" s="30"/>
      <c r="H11" s="100"/>
      <c r="I11" s="32"/>
      <c r="J11" s="30"/>
      <c r="K11" s="30"/>
      <c r="L11" s="30"/>
    </row>
    <row r="12" spans="2:12" s="16" customFormat="1" ht="22.9" customHeight="1">
      <c r="B12" s="157"/>
      <c r="C12" s="173"/>
      <c r="D12" s="174"/>
      <c r="E12" s="20" t="s">
        <v>341</v>
      </c>
      <c r="F12" s="93" t="s">
        <v>322</v>
      </c>
      <c r="G12" s="93" t="s">
        <v>323</v>
      </c>
      <c r="H12" s="90" t="s">
        <v>327</v>
      </c>
      <c r="I12" s="20" t="s">
        <v>341</v>
      </c>
      <c r="J12" s="93" t="s">
        <v>322</v>
      </c>
      <c r="K12" s="93" t="s">
        <v>323</v>
      </c>
      <c r="L12" s="90" t="s">
        <v>327</v>
      </c>
    </row>
    <row r="13" spans="2:12" ht="3.75" customHeight="1">
      <c r="B13" s="17"/>
      <c r="C13" s="17"/>
      <c r="D13" s="123"/>
      <c r="E13" s="123"/>
      <c r="F13" s="17"/>
      <c r="G13" s="17"/>
      <c r="H13" s="17"/>
      <c r="I13" s="123"/>
      <c r="J13" s="17"/>
      <c r="K13" s="17"/>
      <c r="L13" s="17"/>
    </row>
    <row r="14" spans="2:12" ht="19.5" customHeight="1">
      <c r="B14" s="5" t="s">
        <v>19</v>
      </c>
      <c r="C14" s="37">
        <f>+D14+E14</f>
        <v>63479.999999999978</v>
      </c>
      <c r="D14" s="37">
        <v>14311.999999999925</v>
      </c>
      <c r="E14" s="37">
        <v>49168.000000000051</v>
      </c>
      <c r="F14" s="37">
        <v>4355.9999999999982</v>
      </c>
      <c r="G14" s="37">
        <v>30160.99999999992</v>
      </c>
      <c r="H14" s="37">
        <v>14650.999999999971</v>
      </c>
      <c r="I14" s="37">
        <v>1584915.0000000016</v>
      </c>
      <c r="J14" s="37">
        <v>8909.0000000000764</v>
      </c>
      <c r="K14" s="37">
        <v>398699.99999999942</v>
      </c>
      <c r="L14" s="37">
        <v>1177306.0000000105</v>
      </c>
    </row>
    <row r="15" spans="2:12" ht="19.5" customHeight="1">
      <c r="B15" s="11" t="s">
        <v>43</v>
      </c>
      <c r="C15" s="37">
        <f t="shared" ref="C15:C32" si="0">+D15+E15</f>
        <v>7694</v>
      </c>
      <c r="D15" s="37">
        <v>1944.0000000000032</v>
      </c>
      <c r="E15" s="37">
        <v>5749.9999999999973</v>
      </c>
      <c r="F15" s="38">
        <v>651.00000000000034</v>
      </c>
      <c r="G15" s="38">
        <v>3637.9999999999959</v>
      </c>
      <c r="H15" s="38">
        <v>1460.9999999999998</v>
      </c>
      <c r="I15" s="37">
        <v>160377.99999999994</v>
      </c>
      <c r="J15" s="38">
        <v>1350.0000000000023</v>
      </c>
      <c r="K15" s="38">
        <v>46602.999999999985</v>
      </c>
      <c r="L15" s="38">
        <v>112425.00000000006</v>
      </c>
    </row>
    <row r="16" spans="2:12" ht="19.5" customHeight="1">
      <c r="B16" s="11" t="s">
        <v>44</v>
      </c>
      <c r="C16" s="37">
        <f t="shared" si="0"/>
        <v>487.99999999999977</v>
      </c>
      <c r="D16" s="37">
        <v>218.99999999999991</v>
      </c>
      <c r="E16" s="37">
        <v>268.99999999999983</v>
      </c>
      <c r="F16" s="38">
        <v>24.999999999999996</v>
      </c>
      <c r="G16" s="38">
        <v>173.99999999999997</v>
      </c>
      <c r="H16" s="38">
        <v>70.000000000000014</v>
      </c>
      <c r="I16" s="37">
        <v>8140.9999999999964</v>
      </c>
      <c r="J16" s="38">
        <v>38.000000000000007</v>
      </c>
      <c r="K16" s="38">
        <v>2366.0000000000014</v>
      </c>
      <c r="L16" s="38">
        <v>5737</v>
      </c>
    </row>
    <row r="17" spans="2:12" ht="19.5" customHeight="1">
      <c r="B17" s="11" t="s">
        <v>46</v>
      </c>
      <c r="C17" s="37">
        <f t="shared" si="0"/>
        <v>8100.0000000000055</v>
      </c>
      <c r="D17" s="37">
        <v>1569</v>
      </c>
      <c r="E17" s="37">
        <v>6531.0000000000055</v>
      </c>
      <c r="F17" s="38">
        <v>641.99999999999807</v>
      </c>
      <c r="G17" s="38">
        <v>3995.9999999999914</v>
      </c>
      <c r="H17" s="38">
        <v>1893.0000000000014</v>
      </c>
      <c r="I17" s="37">
        <v>199495.99999999953</v>
      </c>
      <c r="J17" s="38">
        <v>1147.0000000000027</v>
      </c>
      <c r="K17" s="38">
        <v>53350.999999999876</v>
      </c>
      <c r="L17" s="38">
        <v>144998.00000000009</v>
      </c>
    </row>
    <row r="18" spans="2:12" ht="19.5" customHeight="1">
      <c r="B18" s="11" t="s">
        <v>45</v>
      </c>
      <c r="C18" s="37">
        <f t="shared" si="0"/>
        <v>178.99999999999997</v>
      </c>
      <c r="D18" s="37">
        <v>45.999999999999972</v>
      </c>
      <c r="E18" s="37">
        <v>133</v>
      </c>
      <c r="F18" s="38">
        <v>12.000000000000009</v>
      </c>
      <c r="G18" s="38">
        <v>64.000000000000014</v>
      </c>
      <c r="H18" s="38">
        <v>57</v>
      </c>
      <c r="I18" s="37">
        <v>5939.0000000000018</v>
      </c>
      <c r="J18" s="38">
        <v>24.999999999999996</v>
      </c>
      <c r="K18" s="38">
        <v>923.99999999999989</v>
      </c>
      <c r="L18" s="38">
        <v>4989.9999999999982</v>
      </c>
    </row>
    <row r="19" spans="2:12" ht="19.5" customHeight="1">
      <c r="B19" s="11" t="s">
        <v>47</v>
      </c>
      <c r="C19" s="37">
        <f t="shared" si="0"/>
        <v>526</v>
      </c>
      <c r="D19" s="37">
        <v>161.00000000000006</v>
      </c>
      <c r="E19" s="37">
        <v>365</v>
      </c>
      <c r="F19" s="38">
        <v>22.000000000000032</v>
      </c>
      <c r="G19" s="38">
        <v>193.00000000000011</v>
      </c>
      <c r="H19" s="38">
        <v>150</v>
      </c>
      <c r="I19" s="37">
        <v>15925.000000000005</v>
      </c>
      <c r="J19" s="38">
        <v>33.000000000000007</v>
      </c>
      <c r="K19" s="38">
        <v>2710.0000000000018</v>
      </c>
      <c r="L19" s="38">
        <v>13182.000000000013</v>
      </c>
    </row>
    <row r="20" spans="2:12" ht="19.5" customHeight="1">
      <c r="B20" s="11" t="s">
        <v>48</v>
      </c>
      <c r="C20" s="37">
        <f t="shared" si="0"/>
        <v>2091.0000000000009</v>
      </c>
      <c r="D20" s="37">
        <v>520.0000000000008</v>
      </c>
      <c r="E20" s="37">
        <v>1571.0000000000002</v>
      </c>
      <c r="F20" s="38">
        <v>78.999999999999986</v>
      </c>
      <c r="G20" s="38">
        <v>1014.0000000000007</v>
      </c>
      <c r="H20" s="38">
        <v>477.99999999999955</v>
      </c>
      <c r="I20" s="37">
        <v>51608.999999999884</v>
      </c>
      <c r="J20" s="38">
        <v>161.00000000000009</v>
      </c>
      <c r="K20" s="38">
        <v>14331.000000000007</v>
      </c>
      <c r="L20" s="38">
        <v>37116.999999999985</v>
      </c>
    </row>
    <row r="21" spans="2:12" ht="19.5" customHeight="1">
      <c r="B21" s="11" t="s">
        <v>49</v>
      </c>
      <c r="C21" s="37">
        <f t="shared" si="0"/>
        <v>455.99999999999977</v>
      </c>
      <c r="D21" s="37">
        <v>101.99999999999997</v>
      </c>
      <c r="E21" s="37">
        <v>353.99999999999983</v>
      </c>
      <c r="F21" s="38">
        <v>29</v>
      </c>
      <c r="G21" s="38">
        <v>190</v>
      </c>
      <c r="H21" s="38">
        <v>134.99999999999994</v>
      </c>
      <c r="I21" s="37">
        <v>14718.000000000009</v>
      </c>
      <c r="J21" s="38">
        <v>62.999999999999979</v>
      </c>
      <c r="K21" s="38">
        <v>2806.0000000000014</v>
      </c>
      <c r="L21" s="38">
        <v>11849.000000000004</v>
      </c>
    </row>
    <row r="22" spans="2:12" ht="19.5" customHeight="1">
      <c r="B22" s="11" t="s">
        <v>50</v>
      </c>
      <c r="C22" s="37">
        <f t="shared" si="0"/>
        <v>1983.0000000000011</v>
      </c>
      <c r="D22" s="37">
        <v>430.00000000000006</v>
      </c>
      <c r="E22" s="37">
        <v>1553.0000000000011</v>
      </c>
      <c r="F22" s="38">
        <v>135.99999999999994</v>
      </c>
      <c r="G22" s="38">
        <v>990.0000000000008</v>
      </c>
      <c r="H22" s="38">
        <v>427.00000000000017</v>
      </c>
      <c r="I22" s="37">
        <v>50778.000000000044</v>
      </c>
      <c r="J22" s="38">
        <v>293.0000000000004</v>
      </c>
      <c r="K22" s="38">
        <v>12938.000000000007</v>
      </c>
      <c r="L22" s="38">
        <v>37547.000000000015</v>
      </c>
    </row>
    <row r="23" spans="2:12" ht="19.5" customHeight="1">
      <c r="B23" s="11" t="s">
        <v>51</v>
      </c>
      <c r="C23" s="37">
        <f t="shared" si="0"/>
        <v>467.00000000000006</v>
      </c>
      <c r="D23" s="37">
        <v>131.00000000000006</v>
      </c>
      <c r="E23" s="37">
        <v>336</v>
      </c>
      <c r="F23" s="38">
        <v>15.000000000000002</v>
      </c>
      <c r="G23" s="38">
        <v>178.0000000000002</v>
      </c>
      <c r="H23" s="38">
        <v>142.99999999999997</v>
      </c>
      <c r="I23" s="37">
        <v>13379</v>
      </c>
      <c r="J23" s="38">
        <v>31.999999999999993</v>
      </c>
      <c r="K23" s="38">
        <v>2750.9999999999995</v>
      </c>
      <c r="L23" s="38">
        <v>10596.000000000005</v>
      </c>
    </row>
    <row r="24" spans="2:12" ht="19.5" customHeight="1">
      <c r="B24" s="11" t="s">
        <v>52</v>
      </c>
      <c r="C24" s="37">
        <f t="shared" si="0"/>
        <v>5127.9999999999982</v>
      </c>
      <c r="D24" s="37">
        <v>789.99999999999955</v>
      </c>
      <c r="E24" s="37">
        <v>4337.9999999999982</v>
      </c>
      <c r="F24" s="38">
        <v>493.9999999999996</v>
      </c>
      <c r="G24" s="38">
        <v>2768.0000000000064</v>
      </c>
      <c r="H24" s="38">
        <v>1076.0000000000011</v>
      </c>
      <c r="I24" s="37">
        <v>122372</v>
      </c>
      <c r="J24" s="38">
        <v>1096.0000000000014</v>
      </c>
      <c r="K24" s="38">
        <v>35356.000000000029</v>
      </c>
      <c r="L24" s="38">
        <v>85919.999999999913</v>
      </c>
    </row>
    <row r="25" spans="2:12" ht="19.5" customHeight="1">
      <c r="B25" s="11" t="s">
        <v>53</v>
      </c>
      <c r="C25" s="37">
        <f t="shared" si="0"/>
        <v>11485.000000000029</v>
      </c>
      <c r="D25" s="37">
        <v>3164.9999999999895</v>
      </c>
      <c r="E25" s="37">
        <v>8320.00000000004</v>
      </c>
      <c r="F25" s="38">
        <v>724.00000000000068</v>
      </c>
      <c r="G25" s="38">
        <v>5062.9999999999845</v>
      </c>
      <c r="H25" s="38">
        <v>2533.0000000000018</v>
      </c>
      <c r="I25" s="37">
        <v>275774.00000000017</v>
      </c>
      <c r="J25" s="38">
        <v>1527.0000000000027</v>
      </c>
      <c r="K25" s="38">
        <v>64419.000000000124</v>
      </c>
      <c r="L25" s="38">
        <v>209828.0000000014</v>
      </c>
    </row>
    <row r="26" spans="2:12" ht="19.5" customHeight="1">
      <c r="B26" s="11" t="s">
        <v>54</v>
      </c>
      <c r="C26" s="37">
        <f t="shared" si="0"/>
        <v>202.99999999999994</v>
      </c>
      <c r="D26" s="37">
        <v>42.999999999999986</v>
      </c>
      <c r="E26" s="37">
        <v>159.99999999999994</v>
      </c>
      <c r="F26" s="38">
        <v>12.000000000000002</v>
      </c>
      <c r="G26" s="38">
        <v>80.000000000000014</v>
      </c>
      <c r="H26" s="38">
        <v>68</v>
      </c>
      <c r="I26" s="37">
        <v>7787.9999999999982</v>
      </c>
      <c r="J26" s="38">
        <v>20</v>
      </c>
      <c r="K26" s="38">
        <v>1122.9999999999995</v>
      </c>
      <c r="L26" s="38">
        <v>6645.0000000000027</v>
      </c>
    </row>
    <row r="27" spans="2:12" ht="19.5" customHeight="1">
      <c r="B27" s="11" t="s">
        <v>55</v>
      </c>
      <c r="C27" s="37">
        <f t="shared" si="0"/>
        <v>14181.000000000024</v>
      </c>
      <c r="D27" s="37">
        <v>2758.0000000000036</v>
      </c>
      <c r="E27" s="37">
        <v>11423.00000000002</v>
      </c>
      <c r="F27" s="38">
        <v>879.99999999999977</v>
      </c>
      <c r="G27" s="38">
        <v>7059.0000000000091</v>
      </c>
      <c r="H27" s="38">
        <v>3484.0000000000023</v>
      </c>
      <c r="I27" s="37">
        <v>375600.99999999948</v>
      </c>
      <c r="J27" s="38">
        <v>1821.999999999998</v>
      </c>
      <c r="K27" s="38">
        <v>94435.999999999665</v>
      </c>
      <c r="L27" s="38">
        <v>279343.00000000076</v>
      </c>
    </row>
    <row r="28" spans="2:12" ht="19.5" customHeight="1">
      <c r="B28" s="11" t="s">
        <v>56</v>
      </c>
      <c r="C28" s="37">
        <f t="shared" si="0"/>
        <v>2721.999999999995</v>
      </c>
      <c r="D28" s="37">
        <v>554.99999999999966</v>
      </c>
      <c r="E28" s="37">
        <v>2166.9999999999955</v>
      </c>
      <c r="F28" s="38">
        <v>196.00000000000037</v>
      </c>
      <c r="G28" s="38">
        <v>1324.0000000000011</v>
      </c>
      <c r="H28" s="38">
        <v>646.99999999999966</v>
      </c>
      <c r="I28" s="37">
        <v>69585.000000000146</v>
      </c>
      <c r="J28" s="38">
        <v>391.99999999999841</v>
      </c>
      <c r="K28" s="38">
        <v>18020.000000000004</v>
      </c>
      <c r="L28" s="38">
        <v>51173.000000000058</v>
      </c>
    </row>
    <row r="29" spans="2:12" ht="19.5" customHeight="1">
      <c r="B29" s="11" t="s">
        <v>57</v>
      </c>
      <c r="C29" s="37">
        <f t="shared" si="0"/>
        <v>3311.0000000000045</v>
      </c>
      <c r="D29" s="37">
        <v>814.99999999999989</v>
      </c>
      <c r="E29" s="37">
        <v>2496.0000000000045</v>
      </c>
      <c r="F29" s="38">
        <v>226.0000000000002</v>
      </c>
      <c r="G29" s="38">
        <v>1458.0000000000016</v>
      </c>
      <c r="H29" s="38">
        <v>812.00000000000114</v>
      </c>
      <c r="I29" s="37">
        <v>88390.000000000044</v>
      </c>
      <c r="J29" s="38">
        <v>480.99999999999915</v>
      </c>
      <c r="K29" s="38">
        <v>19603.999999999975</v>
      </c>
      <c r="L29" s="38">
        <v>68304.999999999869</v>
      </c>
    </row>
    <row r="30" spans="2:12" ht="19.5" customHeight="1">
      <c r="B30" s="11" t="s">
        <v>58</v>
      </c>
      <c r="C30" s="37">
        <f t="shared" si="0"/>
        <v>1511.9999999999993</v>
      </c>
      <c r="D30" s="37">
        <v>407</v>
      </c>
      <c r="E30" s="37">
        <v>1104.9999999999993</v>
      </c>
      <c r="F30" s="38">
        <v>77.000000000000043</v>
      </c>
      <c r="G30" s="38">
        <v>653.00000000000011</v>
      </c>
      <c r="H30" s="38">
        <v>374.99999999999994</v>
      </c>
      <c r="I30" s="37">
        <v>38616.000000000022</v>
      </c>
      <c r="J30" s="38">
        <v>154.00000000000006</v>
      </c>
      <c r="K30" s="38">
        <v>8974.0000000000073</v>
      </c>
      <c r="L30" s="38">
        <v>29487.999999999996</v>
      </c>
    </row>
    <row r="31" spans="2:12" ht="19.5" customHeight="1">
      <c r="B31" s="11" t="s">
        <v>59</v>
      </c>
      <c r="C31" s="37">
        <f t="shared" si="0"/>
        <v>469.00000000000023</v>
      </c>
      <c r="D31" s="37">
        <v>118.0000000000001</v>
      </c>
      <c r="E31" s="37">
        <v>351.00000000000011</v>
      </c>
      <c r="F31" s="38">
        <v>18.999999999999993</v>
      </c>
      <c r="G31" s="38">
        <v>193</v>
      </c>
      <c r="H31" s="38">
        <v>138.99999999999997</v>
      </c>
      <c r="I31" s="37">
        <v>13140.000000000015</v>
      </c>
      <c r="J31" s="38">
        <v>37</v>
      </c>
      <c r="K31" s="38">
        <v>2737</v>
      </c>
      <c r="L31" s="38">
        <v>10366.000000000005</v>
      </c>
    </row>
    <row r="32" spans="2:12" ht="19.5" customHeight="1">
      <c r="B32" s="11" t="s">
        <v>60</v>
      </c>
      <c r="C32" s="37">
        <f t="shared" si="0"/>
        <v>2485</v>
      </c>
      <c r="D32" s="37">
        <v>539.00000000000091</v>
      </c>
      <c r="E32" s="37">
        <v>1945.9999999999991</v>
      </c>
      <c r="F32" s="38">
        <v>117.00000000000009</v>
      </c>
      <c r="G32" s="38">
        <v>1125.9999999999993</v>
      </c>
      <c r="H32" s="38">
        <v>703.0000000000008</v>
      </c>
      <c r="I32" s="37">
        <v>73285.999999999971</v>
      </c>
      <c r="J32" s="38">
        <v>238.0000000000002</v>
      </c>
      <c r="K32" s="38">
        <v>15251.000000000011</v>
      </c>
      <c r="L32" s="38">
        <v>57797.000000000065</v>
      </c>
    </row>
    <row r="33" spans="2:12" ht="3.75" customHeight="1">
      <c r="B33" s="12"/>
      <c r="C33" s="17"/>
      <c r="D33" s="123"/>
      <c r="E33" s="123"/>
      <c r="F33" s="17"/>
      <c r="G33" s="17"/>
      <c r="H33" s="17"/>
      <c r="I33" s="123"/>
      <c r="J33" s="17"/>
      <c r="K33" s="17"/>
      <c r="L33" s="17"/>
    </row>
    <row r="34" spans="2:12" ht="3.75" customHeight="1"/>
    <row r="35" spans="2:12">
      <c r="B35" s="34" t="s">
        <v>476</v>
      </c>
    </row>
    <row r="37" spans="2:12">
      <c r="C37" s="22"/>
    </row>
  </sheetData>
  <mergeCells count="9">
    <mergeCell ref="B3:L3"/>
    <mergeCell ref="B5:L5"/>
    <mergeCell ref="B8:B12"/>
    <mergeCell ref="C8:H8"/>
    <mergeCell ref="I8:L8"/>
    <mergeCell ref="C10:C12"/>
    <mergeCell ref="D10:D12"/>
    <mergeCell ref="E10:H10"/>
    <mergeCell ref="I10:L10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8" orientation="landscape" r:id="rId1"/>
  <drawing r:id="rId2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sheetPr>
    <tabColor rgb="FFD3D3F5"/>
    <pageSetUpPr fitToPage="1"/>
  </sheetPr>
  <dimension ref="B2:O61"/>
  <sheetViews>
    <sheetView showGridLines="0" zoomScaleNormal="100" workbookViewId="0"/>
  </sheetViews>
  <sheetFormatPr defaultColWidth="9.140625" defaultRowHeight="15" outlineLevelRow="1"/>
  <cols>
    <col min="1" max="1" width="8" style="15" customWidth="1"/>
    <col min="2" max="2" width="3.5703125" style="15" customWidth="1"/>
    <col min="3" max="3" width="53.140625" style="15" customWidth="1"/>
    <col min="4" max="4" width="9.28515625" style="15" customWidth="1"/>
    <col min="5" max="5" width="10" style="115" customWidth="1"/>
    <col min="6" max="6" width="8.140625" style="115" customWidth="1"/>
    <col min="7" max="7" width="9.28515625" style="15" customWidth="1"/>
    <col min="8" max="8" width="9.140625" style="15" customWidth="1"/>
    <col min="9" max="9" width="11.7109375" style="15" customWidth="1"/>
    <col min="10" max="10" width="8.28515625" style="115" customWidth="1"/>
    <col min="11" max="11" width="9.42578125" style="15" customWidth="1"/>
    <col min="12" max="12" width="10.5703125" style="15" customWidth="1"/>
    <col min="13" max="13" width="11.7109375" style="15" customWidth="1"/>
    <col min="14" max="14" width="9.85546875" style="15" bestFit="1" customWidth="1"/>
    <col min="15" max="16384" width="9.140625" style="15"/>
  </cols>
  <sheetData>
    <row r="2" spans="2:15">
      <c r="C2" s="14"/>
      <c r="D2" s="14"/>
      <c r="E2" s="14"/>
      <c r="M2" s="14" t="s">
        <v>302</v>
      </c>
    </row>
    <row r="3" spans="2:15" ht="39" customHeight="1">
      <c r="B3" s="145" t="s">
        <v>359</v>
      </c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</row>
    <row r="4" spans="2:15" ht="3.75" customHeight="1"/>
    <row r="5" spans="2:15" ht="13.5" customHeight="1">
      <c r="B5" s="147">
        <v>2023</v>
      </c>
      <c r="C5" s="147"/>
      <c r="D5" s="147"/>
      <c r="E5" s="147"/>
      <c r="F5" s="147"/>
      <c r="G5" s="147"/>
      <c r="H5" s="147"/>
      <c r="I5" s="147"/>
      <c r="J5" s="147"/>
      <c r="K5" s="147"/>
      <c r="L5" s="147"/>
      <c r="M5" s="147"/>
    </row>
    <row r="6" spans="2:15" ht="15" customHeight="1">
      <c r="B6" s="146" t="s">
        <v>40</v>
      </c>
      <c r="C6" s="146"/>
      <c r="D6" s="26"/>
      <c r="E6" s="26"/>
      <c r="F6" s="26"/>
      <c r="G6" s="26"/>
      <c r="H6" s="26"/>
      <c r="I6" s="26"/>
      <c r="J6" s="26"/>
      <c r="K6" s="26"/>
      <c r="L6" s="26"/>
      <c r="M6" s="29" t="s">
        <v>331</v>
      </c>
    </row>
    <row r="7" spans="2:15" ht="3" customHeight="1"/>
    <row r="8" spans="2:15" ht="15.75" customHeight="1">
      <c r="B8" s="157" t="s">
        <v>38</v>
      </c>
      <c r="C8" s="157"/>
      <c r="D8" s="162" t="s">
        <v>460</v>
      </c>
      <c r="E8" s="159"/>
      <c r="F8" s="161"/>
      <c r="G8" s="161"/>
      <c r="H8" s="161"/>
      <c r="I8" s="165"/>
      <c r="J8" s="159" t="s">
        <v>459</v>
      </c>
      <c r="K8" s="159"/>
      <c r="L8" s="159"/>
      <c r="M8" s="159"/>
    </row>
    <row r="9" spans="2:15" ht="3.75" customHeight="1">
      <c r="B9" s="157"/>
      <c r="C9" s="157"/>
      <c r="D9" s="94"/>
      <c r="E9" s="25"/>
      <c r="F9" s="25"/>
      <c r="G9" s="25"/>
      <c r="H9" s="25"/>
      <c r="I9" s="95"/>
      <c r="J9" s="25"/>
      <c r="K9" s="25"/>
      <c r="L9" s="25"/>
      <c r="M9" s="25"/>
    </row>
    <row r="10" spans="2:15" s="16" customFormat="1" ht="14.25" customHeight="1">
      <c r="B10" s="157"/>
      <c r="C10" s="157"/>
      <c r="D10" s="173" t="s">
        <v>19</v>
      </c>
      <c r="E10" s="174" t="s">
        <v>324</v>
      </c>
      <c r="F10" s="171" t="s">
        <v>325</v>
      </c>
      <c r="G10" s="171"/>
      <c r="H10" s="171"/>
      <c r="I10" s="172"/>
      <c r="J10" s="171" t="s">
        <v>325</v>
      </c>
      <c r="K10" s="171"/>
      <c r="L10" s="171"/>
      <c r="M10" s="171"/>
    </row>
    <row r="11" spans="2:15" ht="3.75" customHeight="1">
      <c r="B11" s="157"/>
      <c r="C11" s="157"/>
      <c r="D11" s="173"/>
      <c r="E11" s="174"/>
      <c r="F11" s="30"/>
      <c r="G11" s="30"/>
      <c r="H11" s="30"/>
      <c r="I11" s="100"/>
      <c r="J11" s="32"/>
      <c r="K11" s="30"/>
      <c r="L11" s="30"/>
      <c r="M11" s="30"/>
    </row>
    <row r="12" spans="2:15" s="16" customFormat="1" ht="22.5" customHeight="1">
      <c r="B12" s="157"/>
      <c r="C12" s="157"/>
      <c r="D12" s="173"/>
      <c r="E12" s="174"/>
      <c r="F12" s="20" t="s">
        <v>341</v>
      </c>
      <c r="G12" s="93" t="s">
        <v>322</v>
      </c>
      <c r="H12" s="93" t="s">
        <v>323</v>
      </c>
      <c r="I12" s="90" t="s">
        <v>327</v>
      </c>
      <c r="J12" s="20" t="s">
        <v>341</v>
      </c>
      <c r="K12" s="93" t="s">
        <v>322</v>
      </c>
      <c r="L12" s="93" t="s">
        <v>323</v>
      </c>
      <c r="M12" s="90" t="s">
        <v>327</v>
      </c>
    </row>
    <row r="13" spans="2:15" ht="3.75" customHeight="1">
      <c r="B13" s="17"/>
      <c r="C13" s="17"/>
      <c r="D13" s="17"/>
      <c r="E13" s="123"/>
      <c r="F13" s="123"/>
      <c r="G13" s="17"/>
      <c r="H13" s="17"/>
      <c r="I13" s="17"/>
      <c r="J13" s="123"/>
      <c r="K13" s="17"/>
      <c r="L13" s="17"/>
      <c r="M13" s="17"/>
    </row>
    <row r="14" spans="2:15" ht="20.25" customHeight="1">
      <c r="C14" s="5" t="s">
        <v>19</v>
      </c>
      <c r="D14" s="37">
        <f>+E14+F14</f>
        <v>36925.000000000262</v>
      </c>
      <c r="E14" s="37">
        <v>11318.000000000029</v>
      </c>
      <c r="F14" s="37">
        <v>25607.000000000236</v>
      </c>
      <c r="G14" s="37">
        <v>2224.0000000000196</v>
      </c>
      <c r="H14" s="37">
        <v>16452.999999999985</v>
      </c>
      <c r="I14" s="37">
        <v>6929.9999999999409</v>
      </c>
      <c r="J14" s="37">
        <v>765757.99999999779</v>
      </c>
      <c r="K14" s="37">
        <v>4731.9999999999673</v>
      </c>
      <c r="L14" s="37">
        <v>215690.99999999799</v>
      </c>
      <c r="M14" s="37">
        <v>545334.9999999993</v>
      </c>
      <c r="N14" s="22"/>
      <c r="O14" s="37"/>
    </row>
    <row r="15" spans="2:15" ht="20.25" customHeight="1">
      <c r="B15" s="7" t="s">
        <v>20</v>
      </c>
      <c r="C15" s="8" t="s">
        <v>26</v>
      </c>
      <c r="D15" s="37">
        <f t="shared" ref="D15:D58" si="0">+E15+F15</f>
        <v>403.00000000000023</v>
      </c>
      <c r="E15" s="37">
        <v>79.999999999999829</v>
      </c>
      <c r="F15" s="37">
        <v>323.0000000000004</v>
      </c>
      <c r="G15" s="38">
        <v>25.000000000000036</v>
      </c>
      <c r="H15" s="38">
        <v>191.99999999999983</v>
      </c>
      <c r="I15" s="38">
        <v>105.99999999999996</v>
      </c>
      <c r="J15" s="37">
        <v>10751.000000000011</v>
      </c>
      <c r="K15" s="38">
        <v>55.99999999999995</v>
      </c>
      <c r="L15" s="38">
        <v>2593.0000000000005</v>
      </c>
      <c r="M15" s="38">
        <v>8101.9999999999973</v>
      </c>
      <c r="O15" s="37"/>
    </row>
    <row r="16" spans="2:15" ht="20.25" customHeight="1">
      <c r="B16" s="7" t="s">
        <v>0</v>
      </c>
      <c r="C16" s="8" t="s">
        <v>21</v>
      </c>
      <c r="D16" s="37">
        <f t="shared" si="0"/>
        <v>13</v>
      </c>
      <c r="E16" s="37">
        <v>3</v>
      </c>
      <c r="F16" s="37">
        <v>10</v>
      </c>
      <c r="G16" s="38">
        <v>0</v>
      </c>
      <c r="H16" s="38">
        <v>5.0000000000000027</v>
      </c>
      <c r="I16" s="38">
        <v>5.0000000000000018</v>
      </c>
      <c r="J16" s="37">
        <v>634.99999999999977</v>
      </c>
      <c r="K16" s="38">
        <v>0</v>
      </c>
      <c r="L16" s="38">
        <v>55.999999999999964</v>
      </c>
      <c r="M16" s="38">
        <v>579.00000000000023</v>
      </c>
      <c r="O16" s="22"/>
    </row>
    <row r="17" spans="2:13" ht="20.25" customHeight="1">
      <c r="B17" s="7" t="s">
        <v>1</v>
      </c>
      <c r="C17" s="8" t="s">
        <v>22</v>
      </c>
      <c r="D17" s="37">
        <f t="shared" si="0"/>
        <v>8485.9999999999964</v>
      </c>
      <c r="E17" s="37">
        <f>+SUM(E18:E41)</f>
        <v>2295.9999999999995</v>
      </c>
      <c r="F17" s="37">
        <f t="shared" ref="F17:M17" si="1">+SUM(F18:F41)</f>
        <v>6189.9999999999964</v>
      </c>
      <c r="G17" s="38">
        <f t="shared" si="1"/>
        <v>548</v>
      </c>
      <c r="H17" s="38">
        <f t="shared" si="1"/>
        <v>4115.9999999999991</v>
      </c>
      <c r="I17" s="38">
        <f t="shared" si="1"/>
        <v>1525.9999999999995</v>
      </c>
      <c r="J17" s="37">
        <f t="shared" si="1"/>
        <v>171870.00000000006</v>
      </c>
      <c r="K17" s="38">
        <f t="shared" si="1"/>
        <v>1151</v>
      </c>
      <c r="L17" s="38">
        <f t="shared" si="1"/>
        <v>53723.999999999993</v>
      </c>
      <c r="M17" s="38">
        <f t="shared" si="1"/>
        <v>116995.00000000004</v>
      </c>
    </row>
    <row r="18" spans="2:13" ht="14.25" hidden="1" outlineLevel="1">
      <c r="B18" s="116">
        <v>10</v>
      </c>
      <c r="C18" s="117" t="s">
        <v>523</v>
      </c>
      <c r="D18" s="121">
        <f t="shared" si="0"/>
        <v>1760.9999999999968</v>
      </c>
      <c r="E18" s="121">
        <v>403.99999999999926</v>
      </c>
      <c r="F18" s="121">
        <v>1356.9999999999975</v>
      </c>
      <c r="G18" s="119">
        <v>84.000000000000028</v>
      </c>
      <c r="H18" s="119">
        <v>905.99999999999977</v>
      </c>
      <c r="I18" s="119">
        <v>366.9999999999992</v>
      </c>
      <c r="J18" s="121">
        <v>43133.000000000029</v>
      </c>
      <c r="K18" s="119">
        <v>177.99999999999997</v>
      </c>
      <c r="L18" s="119">
        <v>11730.999999999985</v>
      </c>
      <c r="M18" s="119">
        <v>31224.000000000036</v>
      </c>
    </row>
    <row r="19" spans="2:13" ht="14.25" hidden="1" outlineLevel="1">
      <c r="B19" s="116">
        <v>11</v>
      </c>
      <c r="C19" s="117" t="s">
        <v>524</v>
      </c>
      <c r="D19" s="121">
        <f t="shared" si="0"/>
        <v>219.99999999999994</v>
      </c>
      <c r="E19" s="121">
        <v>59.000000000000007</v>
      </c>
      <c r="F19" s="121">
        <v>160.99999999999994</v>
      </c>
      <c r="G19" s="119">
        <v>8.0000000000000018</v>
      </c>
      <c r="H19" s="119">
        <v>93</v>
      </c>
      <c r="I19" s="119">
        <v>59.999999999999972</v>
      </c>
      <c r="J19" s="121">
        <v>5832.0000000000018</v>
      </c>
      <c r="K19" s="119">
        <v>19</v>
      </c>
      <c r="L19" s="119">
        <v>1256.0000000000011</v>
      </c>
      <c r="M19" s="119">
        <v>4557.0000000000027</v>
      </c>
    </row>
    <row r="20" spans="2:13" ht="14.25" hidden="1" outlineLevel="1">
      <c r="B20" s="116">
        <v>12</v>
      </c>
      <c r="C20" s="117" t="s">
        <v>525</v>
      </c>
      <c r="D20" s="121">
        <f t="shared" si="0"/>
        <v>0</v>
      </c>
      <c r="E20" s="121">
        <v>0</v>
      </c>
      <c r="F20" s="121">
        <v>0</v>
      </c>
      <c r="G20" s="119">
        <v>0</v>
      </c>
      <c r="H20" s="119">
        <v>0</v>
      </c>
      <c r="I20" s="119">
        <v>0</v>
      </c>
      <c r="J20" s="121">
        <v>0</v>
      </c>
      <c r="K20" s="119">
        <v>0</v>
      </c>
      <c r="L20" s="119">
        <v>0</v>
      </c>
      <c r="M20" s="119">
        <v>0</v>
      </c>
    </row>
    <row r="21" spans="2:13" ht="14.25" hidden="1" outlineLevel="1">
      <c r="B21" s="116">
        <v>13</v>
      </c>
      <c r="C21" s="117" t="s">
        <v>526</v>
      </c>
      <c r="D21" s="121">
        <f t="shared" si="0"/>
        <v>650.00000000000011</v>
      </c>
      <c r="E21" s="121">
        <v>199.00000000000023</v>
      </c>
      <c r="F21" s="121">
        <v>450.99999999999989</v>
      </c>
      <c r="G21" s="119">
        <v>36.000000000000007</v>
      </c>
      <c r="H21" s="119">
        <v>313.99999999999989</v>
      </c>
      <c r="I21" s="119">
        <v>101.00000000000009</v>
      </c>
      <c r="J21" s="121">
        <v>11425.999999999998</v>
      </c>
      <c r="K21" s="119">
        <v>72.000000000000014</v>
      </c>
      <c r="L21" s="119">
        <v>4088.9999999999986</v>
      </c>
      <c r="M21" s="119">
        <v>7264.9999999999982</v>
      </c>
    </row>
    <row r="22" spans="2:13" ht="14.25" hidden="1" outlineLevel="1">
      <c r="B22" s="116">
        <v>14</v>
      </c>
      <c r="C22" s="117" t="s">
        <v>527</v>
      </c>
      <c r="D22" s="121">
        <f t="shared" si="0"/>
        <v>643.99999999999989</v>
      </c>
      <c r="E22" s="121">
        <v>124.00000000000001</v>
      </c>
      <c r="F22" s="121">
        <v>519.99999999999989</v>
      </c>
      <c r="G22" s="119">
        <v>33.000000000000036</v>
      </c>
      <c r="H22" s="119">
        <v>323</v>
      </c>
      <c r="I22" s="119">
        <v>164.0000000000002</v>
      </c>
      <c r="J22" s="121">
        <v>16958.000000000018</v>
      </c>
      <c r="K22" s="119">
        <v>71.999999999999957</v>
      </c>
      <c r="L22" s="119">
        <v>4808.9999999999964</v>
      </c>
      <c r="M22" s="119">
        <v>12077.000000000007</v>
      </c>
    </row>
    <row r="23" spans="2:13" ht="14.25" hidden="1" outlineLevel="1">
      <c r="B23" s="116">
        <v>15</v>
      </c>
      <c r="C23" s="117" t="s">
        <v>528</v>
      </c>
      <c r="D23" s="121">
        <f t="shared" si="0"/>
        <v>512.00000000000011</v>
      </c>
      <c r="E23" s="121">
        <v>86.000000000000028</v>
      </c>
      <c r="F23" s="121">
        <v>426.00000000000006</v>
      </c>
      <c r="G23" s="119">
        <v>25.000000000000014</v>
      </c>
      <c r="H23" s="119">
        <v>300.00000000000028</v>
      </c>
      <c r="I23" s="119">
        <v>100.99999999999997</v>
      </c>
      <c r="J23" s="121">
        <v>11734.999999999998</v>
      </c>
      <c r="K23" s="119">
        <v>58.000000000000021</v>
      </c>
      <c r="L23" s="119">
        <v>4158.9999999999982</v>
      </c>
      <c r="M23" s="119">
        <v>7517.9999999999982</v>
      </c>
    </row>
    <row r="24" spans="2:13" ht="14.25" hidden="1" outlineLevel="1">
      <c r="B24" s="116">
        <v>16</v>
      </c>
      <c r="C24" s="117" t="s">
        <v>529</v>
      </c>
      <c r="D24" s="121">
        <f t="shared" si="0"/>
        <v>305.99999999999994</v>
      </c>
      <c r="E24" s="121">
        <v>79.999999999999929</v>
      </c>
      <c r="F24" s="121">
        <v>226.00000000000003</v>
      </c>
      <c r="G24" s="119">
        <v>11.000000000000012</v>
      </c>
      <c r="H24" s="119">
        <v>142.00000000000009</v>
      </c>
      <c r="I24" s="119">
        <v>73.000000000000057</v>
      </c>
      <c r="J24" s="121">
        <v>7683.0000000000036</v>
      </c>
      <c r="K24" s="119">
        <v>22.000000000000011</v>
      </c>
      <c r="L24" s="119">
        <v>1855.0000000000011</v>
      </c>
      <c r="M24" s="119">
        <v>5806.0000000000009</v>
      </c>
    </row>
    <row r="25" spans="2:13" ht="14.25" hidden="1" outlineLevel="1">
      <c r="B25" s="116">
        <v>17</v>
      </c>
      <c r="C25" s="117" t="s">
        <v>530</v>
      </c>
      <c r="D25" s="121">
        <f t="shared" si="0"/>
        <v>205</v>
      </c>
      <c r="E25" s="121">
        <v>73</v>
      </c>
      <c r="F25" s="121">
        <v>132</v>
      </c>
      <c r="G25" s="119">
        <v>9.0000000000000018</v>
      </c>
      <c r="H25" s="119">
        <v>80</v>
      </c>
      <c r="I25" s="119">
        <v>42.999999999999993</v>
      </c>
      <c r="J25" s="121">
        <v>4295.9999999999982</v>
      </c>
      <c r="K25" s="119">
        <v>17.000000000000011</v>
      </c>
      <c r="L25" s="119">
        <v>1081</v>
      </c>
      <c r="M25" s="119">
        <v>3197.9999999999995</v>
      </c>
    </row>
    <row r="26" spans="2:13" ht="14.25" hidden="1" outlineLevel="1">
      <c r="B26" s="116">
        <v>18</v>
      </c>
      <c r="C26" s="117" t="s">
        <v>531</v>
      </c>
      <c r="D26" s="121">
        <f t="shared" si="0"/>
        <v>72</v>
      </c>
      <c r="E26" s="121">
        <v>11</v>
      </c>
      <c r="F26" s="121">
        <v>61.000000000000007</v>
      </c>
      <c r="G26" s="119">
        <v>5.0000000000000018</v>
      </c>
      <c r="H26" s="119">
        <v>37.000000000000007</v>
      </c>
      <c r="I26" s="119">
        <v>19.000000000000011</v>
      </c>
      <c r="J26" s="121">
        <v>2145.0000000000009</v>
      </c>
      <c r="K26" s="119">
        <v>6.0000000000000036</v>
      </c>
      <c r="L26" s="119">
        <v>582.00000000000023</v>
      </c>
      <c r="M26" s="119">
        <v>1557.0000000000002</v>
      </c>
    </row>
    <row r="27" spans="2:13" ht="14.25" hidden="1" outlineLevel="1">
      <c r="B27" s="116">
        <v>19</v>
      </c>
      <c r="C27" s="117" t="s">
        <v>532</v>
      </c>
      <c r="D27" s="121">
        <f t="shared" si="0"/>
        <v>1.0000000000000002</v>
      </c>
      <c r="E27" s="121">
        <v>1.0000000000000002</v>
      </c>
      <c r="F27" s="121">
        <v>0</v>
      </c>
      <c r="G27" s="119">
        <v>0</v>
      </c>
      <c r="H27" s="119">
        <v>0</v>
      </c>
      <c r="I27" s="119">
        <v>0</v>
      </c>
      <c r="J27" s="121">
        <v>0</v>
      </c>
      <c r="K27" s="119">
        <v>0</v>
      </c>
      <c r="L27" s="119">
        <v>0</v>
      </c>
      <c r="M27" s="119">
        <v>0</v>
      </c>
    </row>
    <row r="28" spans="2:13" ht="14.25" hidden="1" outlineLevel="1">
      <c r="B28" s="116">
        <v>20</v>
      </c>
      <c r="C28" s="117" t="s">
        <v>533</v>
      </c>
      <c r="D28" s="121">
        <f t="shared" si="0"/>
        <v>126.00000000000006</v>
      </c>
      <c r="E28" s="121">
        <v>35.000000000000007</v>
      </c>
      <c r="F28" s="121">
        <v>91.000000000000043</v>
      </c>
      <c r="G28" s="119">
        <v>11.000000000000002</v>
      </c>
      <c r="H28" s="119">
        <v>60.999999999999986</v>
      </c>
      <c r="I28" s="119">
        <v>19</v>
      </c>
      <c r="J28" s="121">
        <v>2337.0000000000009</v>
      </c>
      <c r="K28" s="119">
        <v>26.999999999999986</v>
      </c>
      <c r="L28" s="119">
        <v>705.99999999999989</v>
      </c>
      <c r="M28" s="119">
        <v>1603.9999999999998</v>
      </c>
    </row>
    <row r="29" spans="2:13" ht="14.25" hidden="1" outlineLevel="1">
      <c r="B29" s="116">
        <v>21</v>
      </c>
      <c r="C29" s="117" t="s">
        <v>534</v>
      </c>
      <c r="D29" s="121">
        <f t="shared" si="0"/>
        <v>185</v>
      </c>
      <c r="E29" s="121">
        <v>41.999999999999993</v>
      </c>
      <c r="F29" s="121">
        <v>143</v>
      </c>
      <c r="G29" s="119">
        <v>20.000000000000004</v>
      </c>
      <c r="H29" s="119">
        <v>88.000000000000028</v>
      </c>
      <c r="I29" s="119">
        <v>34.999999999999993</v>
      </c>
      <c r="J29" s="121">
        <v>3955.9999999999995</v>
      </c>
      <c r="K29" s="119">
        <v>47.000000000000007</v>
      </c>
      <c r="L29" s="119">
        <v>1192</v>
      </c>
      <c r="M29" s="119">
        <v>2717.0000000000005</v>
      </c>
    </row>
    <row r="30" spans="2:13" ht="14.25" hidden="1" outlineLevel="1">
      <c r="B30" s="116">
        <v>22</v>
      </c>
      <c r="C30" s="117" t="s">
        <v>535</v>
      </c>
      <c r="D30" s="121">
        <f t="shared" si="0"/>
        <v>361.00000000000017</v>
      </c>
      <c r="E30" s="121">
        <v>104.00000000000011</v>
      </c>
      <c r="F30" s="121">
        <v>257.00000000000006</v>
      </c>
      <c r="G30" s="119">
        <v>21.000000000000011</v>
      </c>
      <c r="H30" s="119">
        <v>171.99999999999989</v>
      </c>
      <c r="I30" s="119">
        <v>64.000000000000028</v>
      </c>
      <c r="J30" s="121">
        <v>6579.9999999999991</v>
      </c>
      <c r="K30" s="119">
        <v>51.000000000000007</v>
      </c>
      <c r="L30" s="119">
        <v>2014.9999999999995</v>
      </c>
      <c r="M30" s="119">
        <v>4513.9999999999973</v>
      </c>
    </row>
    <row r="31" spans="2:13" ht="14.25" hidden="1" outlineLevel="1">
      <c r="B31" s="116">
        <v>23</v>
      </c>
      <c r="C31" s="117" t="s">
        <v>536</v>
      </c>
      <c r="D31" s="121">
        <f t="shared" si="0"/>
        <v>585</v>
      </c>
      <c r="E31" s="121">
        <v>124.00000000000003</v>
      </c>
      <c r="F31" s="121">
        <v>461</v>
      </c>
      <c r="G31" s="119">
        <v>47.999999999999972</v>
      </c>
      <c r="H31" s="119">
        <v>327.99999999999994</v>
      </c>
      <c r="I31" s="119">
        <v>84.999999999999972</v>
      </c>
      <c r="J31" s="121">
        <v>10617.000000000015</v>
      </c>
      <c r="K31" s="119">
        <v>102.99999999999997</v>
      </c>
      <c r="L31" s="119">
        <v>4673.0000000000055</v>
      </c>
      <c r="M31" s="119">
        <v>5841.0000000000064</v>
      </c>
    </row>
    <row r="32" spans="2:13" ht="14.25" hidden="1" outlineLevel="1">
      <c r="B32" s="116">
        <v>24</v>
      </c>
      <c r="C32" s="117" t="s">
        <v>537</v>
      </c>
      <c r="D32" s="121">
        <f t="shared" si="0"/>
        <v>95.000000000000057</v>
      </c>
      <c r="E32" s="121">
        <v>16.000000000000007</v>
      </c>
      <c r="F32" s="121">
        <v>79.000000000000043</v>
      </c>
      <c r="G32" s="119">
        <v>9.9999999999999982</v>
      </c>
      <c r="H32" s="119">
        <v>46.999999999999979</v>
      </c>
      <c r="I32" s="119">
        <v>22</v>
      </c>
      <c r="J32" s="121">
        <v>2128.9999999999991</v>
      </c>
      <c r="K32" s="119">
        <v>17.000000000000004</v>
      </c>
      <c r="L32" s="119">
        <v>572</v>
      </c>
      <c r="M32" s="119">
        <v>1540.0000000000002</v>
      </c>
    </row>
    <row r="33" spans="2:13" ht="14.25" hidden="1" outlineLevel="1">
      <c r="B33" s="116">
        <v>25</v>
      </c>
      <c r="C33" s="117" t="s">
        <v>538</v>
      </c>
      <c r="D33" s="121">
        <f t="shared" si="0"/>
        <v>573.99999999999932</v>
      </c>
      <c r="E33" s="121">
        <v>122.00000000000001</v>
      </c>
      <c r="F33" s="121">
        <v>451.99999999999932</v>
      </c>
      <c r="G33" s="119">
        <v>54.999999999999993</v>
      </c>
      <c r="H33" s="119">
        <v>308.99999999999955</v>
      </c>
      <c r="I33" s="119">
        <v>87.999999999999915</v>
      </c>
      <c r="J33" s="121">
        <v>10508.000000000004</v>
      </c>
      <c r="K33" s="119">
        <v>118.99999999999996</v>
      </c>
      <c r="L33" s="119">
        <v>3680.0000000000005</v>
      </c>
      <c r="M33" s="119">
        <v>6709.0000000000018</v>
      </c>
    </row>
    <row r="34" spans="2:13" ht="14.25" hidden="1" outlineLevel="1">
      <c r="B34" s="116">
        <v>26</v>
      </c>
      <c r="C34" s="117" t="s">
        <v>539</v>
      </c>
      <c r="D34" s="121">
        <f t="shared" si="0"/>
        <v>100.00000000000001</v>
      </c>
      <c r="E34" s="121">
        <v>37</v>
      </c>
      <c r="F34" s="121">
        <v>63.000000000000014</v>
      </c>
      <c r="G34" s="119">
        <v>10.000000000000002</v>
      </c>
      <c r="H34" s="119">
        <v>42.000000000000007</v>
      </c>
      <c r="I34" s="119">
        <v>10.999999999999998</v>
      </c>
      <c r="J34" s="121">
        <v>1253.0000000000005</v>
      </c>
      <c r="K34" s="119">
        <v>21.000000000000004</v>
      </c>
      <c r="L34" s="119">
        <v>607</v>
      </c>
      <c r="M34" s="119">
        <v>625</v>
      </c>
    </row>
    <row r="35" spans="2:13" ht="14.25" hidden="1" outlineLevel="1">
      <c r="B35" s="116">
        <v>27</v>
      </c>
      <c r="C35" s="117" t="s">
        <v>540</v>
      </c>
      <c r="D35" s="121">
        <f t="shared" si="0"/>
        <v>193.00000000000003</v>
      </c>
      <c r="E35" s="121">
        <v>47</v>
      </c>
      <c r="F35" s="121">
        <v>146.00000000000003</v>
      </c>
      <c r="G35" s="119">
        <v>22.000000000000004</v>
      </c>
      <c r="H35" s="119">
        <v>93.000000000000028</v>
      </c>
      <c r="I35" s="119">
        <v>30.999999999999986</v>
      </c>
      <c r="J35" s="121">
        <v>3245.9999999999991</v>
      </c>
      <c r="K35" s="119">
        <v>49.000000000000014</v>
      </c>
      <c r="L35" s="119">
        <v>1102.9999999999995</v>
      </c>
      <c r="M35" s="119">
        <v>2094.0000000000005</v>
      </c>
    </row>
    <row r="36" spans="2:13" ht="14.25" hidden="1" outlineLevel="1">
      <c r="B36" s="116">
        <v>28</v>
      </c>
      <c r="C36" s="117" t="s">
        <v>541</v>
      </c>
      <c r="D36" s="121">
        <f t="shared" si="0"/>
        <v>197.00000000000011</v>
      </c>
      <c r="E36" s="121">
        <v>86.000000000000028</v>
      </c>
      <c r="F36" s="121">
        <v>111.00000000000009</v>
      </c>
      <c r="G36" s="119">
        <v>12</v>
      </c>
      <c r="H36" s="119">
        <v>76.000000000000014</v>
      </c>
      <c r="I36" s="119">
        <v>23.000000000000036</v>
      </c>
      <c r="J36" s="121">
        <v>2390.0000000000018</v>
      </c>
      <c r="K36" s="119">
        <v>26.999999999999957</v>
      </c>
      <c r="L36" s="119">
        <v>824.00000000000023</v>
      </c>
      <c r="M36" s="119">
        <v>1539.0000000000002</v>
      </c>
    </row>
    <row r="37" spans="2:13" ht="14.25" hidden="1" outlineLevel="1">
      <c r="B37" s="116">
        <v>29</v>
      </c>
      <c r="C37" s="117" t="s">
        <v>542</v>
      </c>
      <c r="D37" s="121">
        <f t="shared" si="0"/>
        <v>631.00000000000011</v>
      </c>
      <c r="E37" s="121">
        <v>293.00000000000011</v>
      </c>
      <c r="F37" s="121">
        <v>338</v>
      </c>
      <c r="G37" s="119">
        <v>40.000000000000014</v>
      </c>
      <c r="H37" s="119">
        <v>216.99999999999997</v>
      </c>
      <c r="I37" s="119">
        <v>80.999999999999972</v>
      </c>
      <c r="J37" s="121">
        <v>8886.9999999999964</v>
      </c>
      <c r="K37" s="119">
        <v>74.000000000000028</v>
      </c>
      <c r="L37" s="119">
        <v>2778</v>
      </c>
      <c r="M37" s="119">
        <v>6035.0000000000027</v>
      </c>
    </row>
    <row r="38" spans="2:13" ht="14.25" hidden="1" outlineLevel="1">
      <c r="B38" s="116">
        <v>30</v>
      </c>
      <c r="C38" s="117" t="s">
        <v>543</v>
      </c>
      <c r="D38" s="121">
        <f t="shared" si="0"/>
        <v>149</v>
      </c>
      <c r="E38" s="121">
        <v>55.999999999999986</v>
      </c>
      <c r="F38" s="121">
        <v>93</v>
      </c>
      <c r="G38" s="119">
        <v>16.000000000000007</v>
      </c>
      <c r="H38" s="119">
        <v>56.999999999999986</v>
      </c>
      <c r="I38" s="119">
        <v>19.999999999999996</v>
      </c>
      <c r="J38" s="121">
        <v>2482</v>
      </c>
      <c r="K38" s="119">
        <v>30</v>
      </c>
      <c r="L38" s="119">
        <v>646.00000000000023</v>
      </c>
      <c r="M38" s="119">
        <v>1805.9999999999998</v>
      </c>
    </row>
    <row r="39" spans="2:13" ht="14.25" hidden="1" outlineLevel="1">
      <c r="B39" s="116">
        <v>31</v>
      </c>
      <c r="C39" s="117" t="s">
        <v>544</v>
      </c>
      <c r="D39" s="121">
        <f t="shared" si="0"/>
        <v>375.99999999999989</v>
      </c>
      <c r="E39" s="121">
        <v>84.999999999999815</v>
      </c>
      <c r="F39" s="121">
        <v>291.00000000000006</v>
      </c>
      <c r="G39" s="119">
        <v>29.999999999999979</v>
      </c>
      <c r="H39" s="119">
        <v>200.99999999999991</v>
      </c>
      <c r="I39" s="119">
        <v>60.000000000000021</v>
      </c>
      <c r="J39" s="121">
        <v>7346.9999999999945</v>
      </c>
      <c r="K39" s="119">
        <v>61.000000000000036</v>
      </c>
      <c r="L39" s="119">
        <v>2667.0000000000059</v>
      </c>
      <c r="M39" s="119">
        <v>4619.0000000000009</v>
      </c>
    </row>
    <row r="40" spans="2:13" ht="14.25" hidden="1" outlineLevel="1">
      <c r="B40" s="116">
        <v>32</v>
      </c>
      <c r="C40" s="117" t="s">
        <v>545</v>
      </c>
      <c r="D40" s="121">
        <f t="shared" si="0"/>
        <v>246.00000000000014</v>
      </c>
      <c r="E40" s="121">
        <v>100</v>
      </c>
      <c r="F40" s="121">
        <v>146.00000000000014</v>
      </c>
      <c r="G40" s="119">
        <v>23.000000000000007</v>
      </c>
      <c r="H40" s="119">
        <v>93</v>
      </c>
      <c r="I40" s="119">
        <v>30.000000000000025</v>
      </c>
      <c r="J40" s="121">
        <v>2915.0000000000005</v>
      </c>
      <c r="K40" s="119">
        <v>43</v>
      </c>
      <c r="L40" s="119">
        <v>1036.9999999999998</v>
      </c>
      <c r="M40" s="119">
        <v>1835</v>
      </c>
    </row>
    <row r="41" spans="2:13" ht="14.25" hidden="1" outlineLevel="1">
      <c r="B41" s="116">
        <v>33</v>
      </c>
      <c r="C41" s="117" t="s">
        <v>546</v>
      </c>
      <c r="D41" s="121">
        <f t="shared" si="0"/>
        <v>297</v>
      </c>
      <c r="E41" s="121">
        <v>112.00000000000003</v>
      </c>
      <c r="F41" s="121">
        <v>184.99999999999997</v>
      </c>
      <c r="G41" s="119">
        <v>19.000000000000011</v>
      </c>
      <c r="H41" s="119">
        <v>136.99999999999986</v>
      </c>
      <c r="I41" s="119">
        <v>29.000000000000007</v>
      </c>
      <c r="J41" s="121">
        <v>4015.0000000000032</v>
      </c>
      <c r="K41" s="119">
        <v>37.999999999999972</v>
      </c>
      <c r="L41" s="119">
        <v>1662.000000000002</v>
      </c>
      <c r="M41" s="119">
        <v>2314.9999999999982</v>
      </c>
    </row>
    <row r="42" spans="2:13" ht="20.25" customHeight="1" collapsed="1">
      <c r="B42" s="7" t="s">
        <v>2</v>
      </c>
      <c r="C42" s="8" t="s">
        <v>28</v>
      </c>
      <c r="D42" s="37">
        <f t="shared" si="0"/>
        <v>8</v>
      </c>
      <c r="E42" s="37">
        <v>3.9999999999999996</v>
      </c>
      <c r="F42" s="37">
        <v>4</v>
      </c>
      <c r="G42" s="38">
        <v>0</v>
      </c>
      <c r="H42" s="38">
        <v>0.99999999999999989</v>
      </c>
      <c r="I42" s="38">
        <v>3.0000000000000004</v>
      </c>
      <c r="J42" s="37">
        <v>547</v>
      </c>
      <c r="K42" s="38">
        <v>0</v>
      </c>
      <c r="L42" s="38">
        <v>7.9999999999999991</v>
      </c>
      <c r="M42" s="38">
        <v>539.00000000000011</v>
      </c>
    </row>
    <row r="43" spans="2:13" ht="20.25" customHeight="1">
      <c r="B43" s="7" t="s">
        <v>3</v>
      </c>
      <c r="C43" s="8" t="s">
        <v>27</v>
      </c>
      <c r="D43" s="37">
        <f t="shared" si="0"/>
        <v>334.99999999999989</v>
      </c>
      <c r="E43" s="37">
        <v>117.99999999999996</v>
      </c>
      <c r="F43" s="37">
        <v>216.99999999999991</v>
      </c>
      <c r="G43" s="38">
        <v>14.999999999999988</v>
      </c>
      <c r="H43" s="38">
        <v>134.00000000000011</v>
      </c>
      <c r="I43" s="38">
        <v>67.999999999999957</v>
      </c>
      <c r="J43" s="37">
        <v>7581.0000000000045</v>
      </c>
      <c r="K43" s="38">
        <v>35.000000000000021</v>
      </c>
      <c r="L43" s="38">
        <v>1776.0000000000009</v>
      </c>
      <c r="M43" s="38">
        <v>5770.0000000000009</v>
      </c>
    </row>
    <row r="44" spans="2:13" ht="20.25" customHeight="1">
      <c r="B44" s="7" t="s">
        <v>4</v>
      </c>
      <c r="C44" s="8" t="s">
        <v>23</v>
      </c>
      <c r="D44" s="37">
        <f t="shared" si="0"/>
        <v>229.99999999999989</v>
      </c>
      <c r="E44" s="37">
        <v>43.000000000000071</v>
      </c>
      <c r="F44" s="37">
        <v>186.99999999999983</v>
      </c>
      <c r="G44" s="38">
        <v>14.000000000000005</v>
      </c>
      <c r="H44" s="38">
        <v>98.999999999999972</v>
      </c>
      <c r="I44" s="38">
        <v>73.999999999999901</v>
      </c>
      <c r="J44" s="37">
        <v>7166.00000000003</v>
      </c>
      <c r="K44" s="38">
        <v>32.999999999999886</v>
      </c>
      <c r="L44" s="38">
        <v>1218.0000000000011</v>
      </c>
      <c r="M44" s="38">
        <v>5914.9999999999891</v>
      </c>
    </row>
    <row r="45" spans="2:13" ht="20.25" customHeight="1">
      <c r="B45" s="7" t="s">
        <v>5</v>
      </c>
      <c r="C45" s="9" t="s">
        <v>162</v>
      </c>
      <c r="D45" s="37">
        <f t="shared" si="0"/>
        <v>6504.0000000000236</v>
      </c>
      <c r="E45" s="37">
        <v>2246.0000000000132</v>
      </c>
      <c r="F45" s="37">
        <v>4258.00000000001</v>
      </c>
      <c r="G45" s="38">
        <v>477.00000000000136</v>
      </c>
      <c r="H45" s="38">
        <v>2796.0000000000023</v>
      </c>
      <c r="I45" s="38">
        <v>985.00000000000205</v>
      </c>
      <c r="J45" s="37">
        <v>111874.00000000029</v>
      </c>
      <c r="K45" s="38">
        <v>1010.9999999999969</v>
      </c>
      <c r="L45" s="38">
        <v>34563</v>
      </c>
      <c r="M45" s="38">
        <v>76300.000000000044</v>
      </c>
    </row>
    <row r="46" spans="2:13" ht="20.25" customHeight="1">
      <c r="B46" s="7" t="s">
        <v>6</v>
      </c>
      <c r="C46" s="9" t="s">
        <v>24</v>
      </c>
      <c r="D46" s="37">
        <f t="shared" si="0"/>
        <v>1473.9999999999991</v>
      </c>
      <c r="E46" s="37">
        <v>203.99999999999989</v>
      </c>
      <c r="F46" s="37">
        <v>1269.9999999999993</v>
      </c>
      <c r="G46" s="38">
        <v>158.00000000000014</v>
      </c>
      <c r="H46" s="38">
        <v>904.00000000000136</v>
      </c>
      <c r="I46" s="38">
        <v>208.00000000000006</v>
      </c>
      <c r="J46" s="37">
        <v>24650.000000000025</v>
      </c>
      <c r="K46" s="38">
        <v>364.00000000000028</v>
      </c>
      <c r="L46" s="38">
        <v>9740.9999999999945</v>
      </c>
      <c r="M46" s="38">
        <v>14544.999999999991</v>
      </c>
    </row>
    <row r="47" spans="2:13" ht="20.25" customHeight="1">
      <c r="B47" s="7" t="s">
        <v>7</v>
      </c>
      <c r="C47" s="9" t="s">
        <v>31</v>
      </c>
      <c r="D47" s="37">
        <f t="shared" si="0"/>
        <v>2871.0000000000009</v>
      </c>
      <c r="E47" s="37">
        <v>584</v>
      </c>
      <c r="F47" s="37">
        <v>2287.0000000000009</v>
      </c>
      <c r="G47" s="38">
        <v>142.00000000000017</v>
      </c>
      <c r="H47" s="38">
        <v>1489.9999999999998</v>
      </c>
      <c r="I47" s="38">
        <v>654.99999999999727</v>
      </c>
      <c r="J47" s="37">
        <v>72412.999999999927</v>
      </c>
      <c r="K47" s="38">
        <v>314.0000000000004</v>
      </c>
      <c r="L47" s="38">
        <v>20122.000000000011</v>
      </c>
      <c r="M47" s="38">
        <v>51976.999999999876</v>
      </c>
    </row>
    <row r="48" spans="2:13" ht="20.25" customHeight="1">
      <c r="B48" s="7" t="s">
        <v>8</v>
      </c>
      <c r="C48" s="9" t="s">
        <v>456</v>
      </c>
      <c r="D48" s="37">
        <f t="shared" si="0"/>
        <v>214.00000000000006</v>
      </c>
      <c r="E48" s="37">
        <v>126.99999999999993</v>
      </c>
      <c r="F48" s="37">
        <v>87.000000000000142</v>
      </c>
      <c r="G48" s="38">
        <v>12.000000000000011</v>
      </c>
      <c r="H48" s="38">
        <v>52.999999999999986</v>
      </c>
      <c r="I48" s="38">
        <v>22.000000000000032</v>
      </c>
      <c r="J48" s="37">
        <v>2895.0000000000009</v>
      </c>
      <c r="K48" s="38">
        <v>23.000000000000025</v>
      </c>
      <c r="L48" s="38">
        <v>682.0000000000008</v>
      </c>
      <c r="M48" s="38">
        <v>2189.9999999999986</v>
      </c>
    </row>
    <row r="49" spans="2:13" ht="20.25" customHeight="1">
      <c r="B49" s="7" t="s">
        <v>9</v>
      </c>
      <c r="C49" s="9" t="s">
        <v>29</v>
      </c>
      <c r="D49" s="37">
        <f t="shared" si="0"/>
        <v>251.99999999999983</v>
      </c>
      <c r="E49" s="37">
        <v>108.99999999999974</v>
      </c>
      <c r="F49" s="37">
        <v>143.00000000000009</v>
      </c>
      <c r="G49" s="38">
        <v>23.000000000000025</v>
      </c>
      <c r="H49" s="38">
        <v>79.999999999999943</v>
      </c>
      <c r="I49" s="38">
        <v>40.000000000000021</v>
      </c>
      <c r="J49" s="37">
        <v>4323.9999999999964</v>
      </c>
      <c r="K49" s="38">
        <v>41.999999999999993</v>
      </c>
      <c r="L49" s="38">
        <v>1017</v>
      </c>
      <c r="M49" s="38">
        <v>3265.0000000000005</v>
      </c>
    </row>
    <row r="50" spans="2:13" ht="20.25" customHeight="1">
      <c r="B50" s="7" t="s">
        <v>10</v>
      </c>
      <c r="C50" s="9" t="s">
        <v>30</v>
      </c>
      <c r="D50" s="37">
        <f t="shared" si="0"/>
        <v>73.000000000000043</v>
      </c>
      <c r="E50" s="37">
        <v>12.999999999999998</v>
      </c>
      <c r="F50" s="37">
        <v>60.00000000000005</v>
      </c>
      <c r="G50" s="38">
        <v>3.9999999999999991</v>
      </c>
      <c r="H50" s="38">
        <v>33.000000000000021</v>
      </c>
      <c r="I50" s="38">
        <v>23.000000000000004</v>
      </c>
      <c r="J50" s="37">
        <v>2183.0000000000018</v>
      </c>
      <c r="K50" s="38">
        <v>11.000000000000005</v>
      </c>
      <c r="L50" s="38">
        <v>556</v>
      </c>
      <c r="M50" s="38">
        <v>1615.9999999999993</v>
      </c>
    </row>
    <row r="51" spans="2:13" ht="20.25" customHeight="1">
      <c r="B51" s="7" t="s">
        <v>11</v>
      </c>
      <c r="C51" s="9" t="s">
        <v>32</v>
      </c>
      <c r="D51" s="37">
        <f t="shared" si="0"/>
        <v>463.00000000000017</v>
      </c>
      <c r="E51" s="37">
        <v>178.00000000000017</v>
      </c>
      <c r="F51" s="37">
        <v>285</v>
      </c>
      <c r="G51" s="38">
        <v>41.999999999999929</v>
      </c>
      <c r="H51" s="38">
        <v>162.00000000000009</v>
      </c>
      <c r="I51" s="38">
        <v>81.000000000000071</v>
      </c>
      <c r="J51" s="37">
        <v>8478.0000000000055</v>
      </c>
      <c r="K51" s="38">
        <v>92.000000000000114</v>
      </c>
      <c r="L51" s="38">
        <v>1986.0000000000014</v>
      </c>
      <c r="M51" s="38">
        <v>6399.9999999999955</v>
      </c>
    </row>
    <row r="52" spans="2:13" ht="20.25" customHeight="1">
      <c r="B52" s="7" t="s">
        <v>12</v>
      </c>
      <c r="C52" s="9" t="s">
        <v>457</v>
      </c>
      <c r="D52" s="37">
        <f t="shared" si="0"/>
        <v>2468.0000000000041</v>
      </c>
      <c r="E52" s="37">
        <v>666.99999999999989</v>
      </c>
      <c r="F52" s="37">
        <v>1801.0000000000043</v>
      </c>
      <c r="G52" s="38">
        <v>153.0000000000002</v>
      </c>
      <c r="H52" s="38">
        <v>1144</v>
      </c>
      <c r="I52" s="38">
        <v>504.00000000000023</v>
      </c>
      <c r="J52" s="37">
        <v>55699.000000000036</v>
      </c>
      <c r="K52" s="38">
        <v>335.00000000000023</v>
      </c>
      <c r="L52" s="38">
        <v>14834.999999999985</v>
      </c>
      <c r="M52" s="38">
        <v>40529.000000000029</v>
      </c>
    </row>
    <row r="53" spans="2:13" ht="20.25" customHeight="1">
      <c r="B53" s="7" t="s">
        <v>13</v>
      </c>
      <c r="C53" s="9" t="s">
        <v>33</v>
      </c>
      <c r="D53" s="37">
        <f t="shared" si="0"/>
        <v>351.99999999999989</v>
      </c>
      <c r="E53" s="37">
        <v>57.999999999999986</v>
      </c>
      <c r="F53" s="37">
        <v>293.99999999999989</v>
      </c>
      <c r="G53" s="38">
        <v>12.000000000000005</v>
      </c>
      <c r="H53" s="38">
        <v>175.99999999999997</v>
      </c>
      <c r="I53" s="38">
        <v>105.99999999999999</v>
      </c>
      <c r="J53" s="37">
        <v>10211.999999999995</v>
      </c>
      <c r="K53" s="38">
        <v>27.999999999999993</v>
      </c>
      <c r="L53" s="38">
        <v>2593.9999999999991</v>
      </c>
      <c r="M53" s="38">
        <v>7590.0000000000027</v>
      </c>
    </row>
    <row r="54" spans="2:13" ht="20.25" customHeight="1">
      <c r="B54" s="7" t="s">
        <v>14</v>
      </c>
      <c r="C54" s="9" t="s">
        <v>25</v>
      </c>
      <c r="D54" s="37">
        <f t="shared" si="0"/>
        <v>753.99999999999977</v>
      </c>
      <c r="E54" s="37">
        <v>162</v>
      </c>
      <c r="F54" s="37">
        <v>591.99999999999977</v>
      </c>
      <c r="G54" s="38">
        <v>59.000000000000043</v>
      </c>
      <c r="H54" s="38">
        <v>359.99999999999966</v>
      </c>
      <c r="I54" s="38">
        <v>173.00000000000009</v>
      </c>
      <c r="J54" s="37">
        <v>19359.999999999985</v>
      </c>
      <c r="K54" s="38">
        <v>129.99999999999989</v>
      </c>
      <c r="L54" s="38">
        <v>4682.0000000000009</v>
      </c>
      <c r="M54" s="38">
        <v>14547.999999999998</v>
      </c>
    </row>
    <row r="55" spans="2:13" ht="20.25" customHeight="1">
      <c r="B55" s="7" t="s">
        <v>15</v>
      </c>
      <c r="C55" s="9" t="s">
        <v>34</v>
      </c>
      <c r="D55" s="37">
        <f t="shared" si="0"/>
        <v>11101.999999999995</v>
      </c>
      <c r="E55" s="37">
        <v>4208.0000000000018</v>
      </c>
      <c r="F55" s="37">
        <v>6893.9999999999927</v>
      </c>
      <c r="G55" s="38">
        <v>489.99999999999972</v>
      </c>
      <c r="H55" s="38">
        <v>4284</v>
      </c>
      <c r="I55" s="38">
        <v>2119.9999999999995</v>
      </c>
      <c r="J55" s="37">
        <v>229619.99999999991</v>
      </c>
      <c r="K55" s="38">
        <v>1007.0000000000018</v>
      </c>
      <c r="L55" s="38">
        <v>59540.999999999993</v>
      </c>
      <c r="M55" s="38">
        <v>169071.99999999974</v>
      </c>
    </row>
    <row r="56" spans="2:13" ht="20.25" customHeight="1">
      <c r="B56" s="7" t="s">
        <v>16</v>
      </c>
      <c r="C56" s="9" t="s">
        <v>35</v>
      </c>
      <c r="D56" s="37">
        <f t="shared" si="0"/>
        <v>341.00000000000011</v>
      </c>
      <c r="E56" s="37">
        <v>96.999999999999986</v>
      </c>
      <c r="F56" s="37">
        <v>244.00000000000014</v>
      </c>
      <c r="G56" s="38">
        <v>18.000000000000007</v>
      </c>
      <c r="H56" s="38">
        <v>147.99999999999991</v>
      </c>
      <c r="I56" s="38">
        <v>78.000000000000071</v>
      </c>
      <c r="J56" s="37">
        <v>8658</v>
      </c>
      <c r="K56" s="38">
        <v>38.000000000000021</v>
      </c>
      <c r="L56" s="38">
        <v>1992.0000000000007</v>
      </c>
      <c r="M56" s="38">
        <v>6627.9999999999964</v>
      </c>
    </row>
    <row r="57" spans="2:13" ht="20.25" customHeight="1">
      <c r="B57" s="7" t="s">
        <v>17</v>
      </c>
      <c r="C57" s="9" t="s">
        <v>36</v>
      </c>
      <c r="D57" s="37">
        <f t="shared" si="0"/>
        <v>580.00000000000045</v>
      </c>
      <c r="E57" s="37">
        <v>120.00000000000006</v>
      </c>
      <c r="F57" s="37">
        <v>460.0000000000004</v>
      </c>
      <c r="G57" s="38">
        <v>31.999999999999996</v>
      </c>
      <c r="H57" s="38">
        <v>275</v>
      </c>
      <c r="I57" s="38">
        <v>152.99999999999983</v>
      </c>
      <c r="J57" s="37">
        <v>16835.000000000011</v>
      </c>
      <c r="K57" s="38">
        <v>62.00000000000005</v>
      </c>
      <c r="L57" s="38">
        <v>3998.0000000000005</v>
      </c>
      <c r="M57" s="38">
        <v>12775.000000000011</v>
      </c>
    </row>
    <row r="58" spans="2:13" ht="20.25" customHeight="1">
      <c r="B58" s="7" t="s">
        <v>18</v>
      </c>
      <c r="C58" s="9" t="s">
        <v>161</v>
      </c>
      <c r="D58" s="37">
        <f t="shared" si="0"/>
        <v>2</v>
      </c>
      <c r="E58" s="37">
        <v>1</v>
      </c>
      <c r="F58" s="37">
        <v>1</v>
      </c>
      <c r="G58" s="38">
        <v>0</v>
      </c>
      <c r="H58" s="38">
        <v>1</v>
      </c>
      <c r="I58" s="38">
        <v>0</v>
      </c>
      <c r="J58" s="37">
        <v>7</v>
      </c>
      <c r="K58" s="38">
        <v>0</v>
      </c>
      <c r="L58" s="38">
        <v>7</v>
      </c>
      <c r="M58" s="38">
        <v>0</v>
      </c>
    </row>
    <row r="59" spans="2:13" ht="3.75" customHeight="1">
      <c r="B59" s="12"/>
      <c r="C59" s="13"/>
      <c r="D59" s="19"/>
      <c r="E59" s="124"/>
      <c r="F59" s="124"/>
      <c r="G59" s="19"/>
      <c r="H59" s="19"/>
      <c r="I59" s="19"/>
      <c r="J59" s="124"/>
      <c r="K59" s="19"/>
      <c r="L59" s="19"/>
      <c r="M59" s="19"/>
    </row>
    <row r="60" spans="2:13" ht="5.25" customHeight="1">
      <c r="C60" s="1"/>
    </row>
    <row r="61" spans="2:13">
      <c r="B61" s="34" t="s">
        <v>476</v>
      </c>
    </row>
  </sheetData>
  <mergeCells count="10">
    <mergeCell ref="B3:M3"/>
    <mergeCell ref="B5:M5"/>
    <mergeCell ref="B6:C6"/>
    <mergeCell ref="B8:C12"/>
    <mergeCell ref="D8:I8"/>
    <mergeCell ref="J8:M8"/>
    <mergeCell ref="D10:D12"/>
    <mergeCell ref="E10:E12"/>
    <mergeCell ref="F10:I10"/>
    <mergeCell ref="J10:M10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9" orientation="landscape" r:id="rId1"/>
  <drawing r:id="rId2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sheetPr>
    <tabColor rgb="FFD3D3F5"/>
    <pageSetUpPr fitToPage="1"/>
  </sheetPr>
  <dimension ref="B2:L35"/>
  <sheetViews>
    <sheetView showGridLines="0" zoomScaleNormal="100" workbookViewId="0"/>
  </sheetViews>
  <sheetFormatPr defaultColWidth="9.140625" defaultRowHeight="15"/>
  <cols>
    <col min="1" max="1" width="9.140625" style="15"/>
    <col min="2" max="2" width="17.140625" style="15" customWidth="1"/>
    <col min="3" max="5" width="10.7109375" style="115" customWidth="1"/>
    <col min="6" max="7" width="10.7109375" style="15" customWidth="1"/>
    <col min="8" max="8" width="13.7109375" style="15" customWidth="1"/>
    <col min="9" max="9" width="11.7109375" style="115" customWidth="1"/>
    <col min="10" max="10" width="9.140625" style="15" customWidth="1"/>
    <col min="11" max="11" width="10.28515625" style="15" customWidth="1"/>
    <col min="12" max="12" width="12" style="15" customWidth="1"/>
    <col min="13" max="16384" width="9.140625" style="15"/>
  </cols>
  <sheetData>
    <row r="2" spans="2:12">
      <c r="B2" s="14"/>
      <c r="C2" s="14"/>
      <c r="D2" s="14"/>
      <c r="G2" s="14"/>
      <c r="H2" s="14"/>
      <c r="J2" s="14"/>
      <c r="K2" s="14"/>
      <c r="L2" s="14" t="s">
        <v>320</v>
      </c>
    </row>
    <row r="3" spans="2:12" ht="30" customHeight="1">
      <c r="B3" s="145" t="s">
        <v>360</v>
      </c>
      <c r="C3" s="145"/>
      <c r="D3" s="145"/>
      <c r="E3" s="145"/>
      <c r="F3" s="145"/>
      <c r="G3" s="145"/>
      <c r="H3" s="145"/>
      <c r="I3" s="145"/>
      <c r="J3" s="145"/>
      <c r="K3" s="145"/>
      <c r="L3" s="145"/>
    </row>
    <row r="4" spans="2:12" ht="3.75" customHeight="1"/>
    <row r="5" spans="2:12" ht="14.25">
      <c r="B5" s="147">
        <v>2023</v>
      </c>
      <c r="C5" s="147"/>
      <c r="D5" s="147"/>
      <c r="E5" s="147"/>
      <c r="F5" s="147"/>
      <c r="G5" s="147"/>
      <c r="H5" s="147"/>
      <c r="I5" s="147"/>
      <c r="J5" s="147"/>
      <c r="K5" s="147"/>
      <c r="L5" s="147"/>
    </row>
    <row r="6" spans="2:12" ht="15" customHeight="1">
      <c r="B6" s="26" t="s">
        <v>40</v>
      </c>
      <c r="C6" s="26"/>
      <c r="D6" s="26"/>
      <c r="E6" s="26"/>
      <c r="F6" s="26"/>
      <c r="G6" s="26"/>
      <c r="H6" s="26"/>
      <c r="I6" s="26"/>
      <c r="J6" s="26"/>
      <c r="K6" s="26"/>
      <c r="L6" s="29" t="s">
        <v>331</v>
      </c>
    </row>
    <row r="7" spans="2:12" ht="3" customHeight="1"/>
    <row r="8" spans="2:12" ht="15" customHeight="1">
      <c r="B8" s="157" t="s">
        <v>42</v>
      </c>
      <c r="C8" s="162" t="s">
        <v>460</v>
      </c>
      <c r="D8" s="159"/>
      <c r="E8" s="161"/>
      <c r="F8" s="161"/>
      <c r="G8" s="161"/>
      <c r="H8" s="165"/>
      <c r="I8" s="159" t="s">
        <v>459</v>
      </c>
      <c r="J8" s="159"/>
      <c r="K8" s="159"/>
      <c r="L8" s="159"/>
    </row>
    <row r="9" spans="2:12" ht="3.75" customHeight="1">
      <c r="B9" s="157"/>
      <c r="C9" s="94"/>
      <c r="D9" s="25"/>
      <c r="E9" s="25"/>
      <c r="F9" s="25"/>
      <c r="G9" s="25"/>
      <c r="H9" s="95"/>
      <c r="I9" s="25"/>
      <c r="J9" s="25"/>
      <c r="K9" s="25"/>
      <c r="L9" s="25"/>
    </row>
    <row r="10" spans="2:12" s="16" customFormat="1" ht="15" customHeight="1">
      <c r="B10" s="157"/>
      <c r="C10" s="173" t="s">
        <v>19</v>
      </c>
      <c r="D10" s="174" t="s">
        <v>324</v>
      </c>
      <c r="E10" s="171" t="s">
        <v>325</v>
      </c>
      <c r="F10" s="171"/>
      <c r="G10" s="171"/>
      <c r="H10" s="172"/>
      <c r="I10" s="171" t="s">
        <v>325</v>
      </c>
      <c r="J10" s="171"/>
      <c r="K10" s="171"/>
      <c r="L10" s="171"/>
    </row>
    <row r="11" spans="2:12" ht="3.75" customHeight="1">
      <c r="B11" s="157"/>
      <c r="C11" s="173"/>
      <c r="D11" s="174"/>
      <c r="E11" s="30"/>
      <c r="F11" s="30"/>
      <c r="G11" s="30"/>
      <c r="H11" s="100"/>
      <c r="I11" s="32"/>
      <c r="J11" s="30"/>
      <c r="K11" s="30"/>
      <c r="L11" s="30"/>
    </row>
    <row r="12" spans="2:12" s="16" customFormat="1" ht="14.25">
      <c r="B12" s="157"/>
      <c r="C12" s="173"/>
      <c r="D12" s="174"/>
      <c r="E12" s="20" t="s">
        <v>341</v>
      </c>
      <c r="F12" s="93" t="s">
        <v>322</v>
      </c>
      <c r="G12" s="93" t="s">
        <v>323</v>
      </c>
      <c r="H12" s="90" t="s">
        <v>327</v>
      </c>
      <c r="I12" s="20" t="s">
        <v>341</v>
      </c>
      <c r="J12" s="93" t="s">
        <v>322</v>
      </c>
      <c r="K12" s="93" t="s">
        <v>323</v>
      </c>
      <c r="L12" s="90" t="s">
        <v>327</v>
      </c>
    </row>
    <row r="13" spans="2:12" ht="3.75" customHeight="1">
      <c r="B13" s="17"/>
      <c r="C13" s="123"/>
      <c r="D13" s="123"/>
      <c r="E13" s="123"/>
      <c r="F13" s="17"/>
      <c r="G13" s="17"/>
      <c r="H13" s="17"/>
      <c r="I13" s="123"/>
      <c r="J13" s="17"/>
      <c r="K13" s="17"/>
      <c r="L13" s="17"/>
    </row>
    <row r="14" spans="2:12" ht="19.5" customHeight="1">
      <c r="B14" s="5" t="s">
        <v>19</v>
      </c>
      <c r="C14" s="37">
        <f>+D14+E14</f>
        <v>36925.000000000262</v>
      </c>
      <c r="D14" s="37">
        <v>11318.000000000029</v>
      </c>
      <c r="E14" s="37">
        <v>25607.000000000236</v>
      </c>
      <c r="F14" s="37">
        <v>2224.0000000000196</v>
      </c>
      <c r="G14" s="37">
        <v>16452.999999999985</v>
      </c>
      <c r="H14" s="37">
        <v>6929.9999999999409</v>
      </c>
      <c r="I14" s="37">
        <v>765757.99999999779</v>
      </c>
      <c r="J14" s="37">
        <v>4731.9999999999673</v>
      </c>
      <c r="K14" s="37">
        <v>215690.99999999799</v>
      </c>
      <c r="L14" s="37">
        <v>545334.9999999993</v>
      </c>
    </row>
    <row r="15" spans="2:12" ht="19.5" customHeight="1">
      <c r="B15" s="11" t="s">
        <v>43</v>
      </c>
      <c r="C15" s="37">
        <f t="shared" ref="C15:C32" si="0">+D15+E15</f>
        <v>3577.0000000000064</v>
      </c>
      <c r="D15" s="37">
        <v>1065.0000000000009</v>
      </c>
      <c r="E15" s="37">
        <v>2512.0000000000055</v>
      </c>
      <c r="F15" s="38">
        <v>257.00000000000011</v>
      </c>
      <c r="G15" s="38">
        <v>1684.0000000000016</v>
      </c>
      <c r="H15" s="38">
        <v>571.00000000000023</v>
      </c>
      <c r="I15" s="37">
        <v>65579.000000000102</v>
      </c>
      <c r="J15" s="38">
        <v>571.00000000000045</v>
      </c>
      <c r="K15" s="38">
        <v>21184.000000000036</v>
      </c>
      <c r="L15" s="38">
        <v>43824.000000000138</v>
      </c>
    </row>
    <row r="16" spans="2:12" ht="19.5" customHeight="1">
      <c r="B16" s="11" t="s">
        <v>44</v>
      </c>
      <c r="C16" s="37">
        <f t="shared" si="0"/>
        <v>201.00000000000011</v>
      </c>
      <c r="D16" s="37">
        <v>87</v>
      </c>
      <c r="E16" s="37">
        <v>114.00000000000011</v>
      </c>
      <c r="F16" s="38">
        <v>15.999999999999995</v>
      </c>
      <c r="G16" s="38">
        <v>74.999999999999986</v>
      </c>
      <c r="H16" s="38">
        <v>23.000000000000014</v>
      </c>
      <c r="I16" s="37">
        <v>2518.9999999999995</v>
      </c>
      <c r="J16" s="38">
        <v>31.000000000000011</v>
      </c>
      <c r="K16" s="38">
        <v>883</v>
      </c>
      <c r="L16" s="38">
        <v>1604.9999999999991</v>
      </c>
    </row>
    <row r="17" spans="2:12" ht="19.5" customHeight="1">
      <c r="B17" s="11" t="s">
        <v>46</v>
      </c>
      <c r="C17" s="37">
        <f t="shared" si="0"/>
        <v>3028.9999999999936</v>
      </c>
      <c r="D17" s="37">
        <v>804.00000000000045</v>
      </c>
      <c r="E17" s="37">
        <v>2224.9999999999932</v>
      </c>
      <c r="F17" s="38">
        <v>171.00000000000017</v>
      </c>
      <c r="G17" s="38">
        <v>1460.000000000003</v>
      </c>
      <c r="H17" s="38">
        <v>594.00000000000182</v>
      </c>
      <c r="I17" s="37">
        <v>66577.000000000116</v>
      </c>
      <c r="J17" s="38">
        <v>371.00000000000006</v>
      </c>
      <c r="K17" s="38">
        <v>20052.000000000036</v>
      </c>
      <c r="L17" s="38">
        <v>46154.000000000051</v>
      </c>
    </row>
    <row r="18" spans="2:12" ht="19.5" customHeight="1">
      <c r="B18" s="11" t="s">
        <v>45</v>
      </c>
      <c r="C18" s="37">
        <f t="shared" si="0"/>
        <v>185.99999999999994</v>
      </c>
      <c r="D18" s="37">
        <v>45.999999999999979</v>
      </c>
      <c r="E18" s="37">
        <v>139.99999999999997</v>
      </c>
      <c r="F18" s="38">
        <v>6.0000000000000027</v>
      </c>
      <c r="G18" s="38">
        <v>80.999999999999986</v>
      </c>
      <c r="H18" s="38">
        <v>52.999999999999972</v>
      </c>
      <c r="I18" s="37">
        <v>5567.0000000000009</v>
      </c>
      <c r="J18" s="38">
        <v>10</v>
      </c>
      <c r="K18" s="38">
        <v>1193.0000000000002</v>
      </c>
      <c r="L18" s="38">
        <v>4363.9999999999982</v>
      </c>
    </row>
    <row r="19" spans="2:12" ht="19.5" customHeight="1">
      <c r="B19" s="11" t="s">
        <v>47</v>
      </c>
      <c r="C19" s="37">
        <f t="shared" si="0"/>
        <v>318.99999999999977</v>
      </c>
      <c r="D19" s="37">
        <v>101.99999999999991</v>
      </c>
      <c r="E19" s="37">
        <v>216.99999999999989</v>
      </c>
      <c r="F19" s="38">
        <v>23.000000000000039</v>
      </c>
      <c r="G19" s="38">
        <v>122.00000000000014</v>
      </c>
      <c r="H19" s="38">
        <v>72.000000000000043</v>
      </c>
      <c r="I19" s="37">
        <v>8031.9999999999991</v>
      </c>
      <c r="J19" s="38">
        <v>36.000000000000021</v>
      </c>
      <c r="K19" s="38">
        <v>1775.0000000000018</v>
      </c>
      <c r="L19" s="38">
        <v>6220.9999999999945</v>
      </c>
    </row>
    <row r="20" spans="2:12" ht="19.5" customHeight="1">
      <c r="B20" s="11" t="s">
        <v>48</v>
      </c>
      <c r="C20" s="37">
        <f t="shared" si="0"/>
        <v>1593.9999999999993</v>
      </c>
      <c r="D20" s="37">
        <v>465.99999999999949</v>
      </c>
      <c r="E20" s="37">
        <v>1127.9999999999998</v>
      </c>
      <c r="F20" s="38">
        <v>62.000000000000007</v>
      </c>
      <c r="G20" s="38">
        <v>786.00000000000011</v>
      </c>
      <c r="H20" s="38">
        <v>279.99999999999983</v>
      </c>
      <c r="I20" s="37">
        <v>31367.999999999985</v>
      </c>
      <c r="J20" s="38">
        <v>121.00000000000007</v>
      </c>
      <c r="K20" s="38">
        <v>10658</v>
      </c>
      <c r="L20" s="38">
        <v>20589</v>
      </c>
    </row>
    <row r="21" spans="2:12" ht="19.5" customHeight="1">
      <c r="B21" s="11" t="s">
        <v>49</v>
      </c>
      <c r="C21" s="37">
        <f t="shared" si="0"/>
        <v>364.00000000000006</v>
      </c>
      <c r="D21" s="37">
        <v>118.00000000000007</v>
      </c>
      <c r="E21" s="37">
        <v>245.99999999999997</v>
      </c>
      <c r="F21" s="38">
        <v>15.999999999999995</v>
      </c>
      <c r="G21" s="38">
        <v>139.00000000000003</v>
      </c>
      <c r="H21" s="38">
        <v>91.000000000000071</v>
      </c>
      <c r="I21" s="37">
        <v>10827.999999999991</v>
      </c>
      <c r="J21" s="38">
        <v>31.999999999999979</v>
      </c>
      <c r="K21" s="38">
        <v>2063.0000000000014</v>
      </c>
      <c r="L21" s="38">
        <v>8733.0000000000055</v>
      </c>
    </row>
    <row r="22" spans="2:12" ht="19.5" customHeight="1">
      <c r="B22" s="11" t="s">
        <v>50</v>
      </c>
      <c r="C22" s="37">
        <f t="shared" si="0"/>
        <v>1711.0000000000014</v>
      </c>
      <c r="D22" s="37">
        <v>541.00000000000034</v>
      </c>
      <c r="E22" s="37">
        <v>1170.0000000000011</v>
      </c>
      <c r="F22" s="38">
        <v>105.00000000000001</v>
      </c>
      <c r="G22" s="38">
        <v>775.00000000000023</v>
      </c>
      <c r="H22" s="38">
        <v>289.99999999999972</v>
      </c>
      <c r="I22" s="37">
        <v>34129.999999999971</v>
      </c>
      <c r="J22" s="38">
        <v>227.00000000000026</v>
      </c>
      <c r="K22" s="38">
        <v>10025.999999999989</v>
      </c>
      <c r="L22" s="38">
        <v>23876.999999999993</v>
      </c>
    </row>
    <row r="23" spans="2:12" ht="19.5" customHeight="1">
      <c r="B23" s="11" t="s">
        <v>51</v>
      </c>
      <c r="C23" s="37">
        <f t="shared" si="0"/>
        <v>275.00000000000011</v>
      </c>
      <c r="D23" s="37">
        <v>62.000000000000057</v>
      </c>
      <c r="E23" s="37">
        <v>213.00000000000009</v>
      </c>
      <c r="F23" s="38">
        <v>7.0000000000000071</v>
      </c>
      <c r="G23" s="38">
        <v>105.00000000000003</v>
      </c>
      <c r="H23" s="38">
        <v>101.00000000000003</v>
      </c>
      <c r="I23" s="37">
        <v>10414.999999999996</v>
      </c>
      <c r="J23" s="38">
        <v>14.000000000000014</v>
      </c>
      <c r="K23" s="38">
        <v>1585.9999999999991</v>
      </c>
      <c r="L23" s="38">
        <v>8814.9999999999945</v>
      </c>
    </row>
    <row r="24" spans="2:12" ht="19.5" customHeight="1">
      <c r="B24" s="11" t="s">
        <v>52</v>
      </c>
      <c r="C24" s="37">
        <f t="shared" si="0"/>
        <v>1934.9999999999993</v>
      </c>
      <c r="D24" s="37">
        <v>417.99999999999932</v>
      </c>
      <c r="E24" s="37">
        <v>1517</v>
      </c>
      <c r="F24" s="38">
        <v>101.99999999999999</v>
      </c>
      <c r="G24" s="38">
        <v>1058.0000000000009</v>
      </c>
      <c r="H24" s="38">
        <v>357.00000000000097</v>
      </c>
      <c r="I24" s="37">
        <v>43006.999999999898</v>
      </c>
      <c r="J24" s="38">
        <v>224.00000000000014</v>
      </c>
      <c r="K24" s="38">
        <v>13875.000000000007</v>
      </c>
      <c r="L24" s="38">
        <v>28907.999999999975</v>
      </c>
    </row>
    <row r="25" spans="2:12" ht="19.5" customHeight="1">
      <c r="B25" s="11" t="s">
        <v>53</v>
      </c>
      <c r="C25" s="37">
        <f t="shared" si="0"/>
        <v>9769.9999999999818</v>
      </c>
      <c r="D25" s="37">
        <v>3189.0000000000014</v>
      </c>
      <c r="E25" s="37">
        <v>6580.99999999998</v>
      </c>
      <c r="F25" s="38">
        <v>611.99999999999909</v>
      </c>
      <c r="G25" s="38">
        <v>4183.9999999999909</v>
      </c>
      <c r="H25" s="38">
        <v>1785.0000000000034</v>
      </c>
      <c r="I25" s="37">
        <v>199354.99999999965</v>
      </c>
      <c r="J25" s="38">
        <v>1349.0000000000032</v>
      </c>
      <c r="K25" s="38">
        <v>52121.999999999796</v>
      </c>
      <c r="L25" s="38">
        <v>145884.00000000026</v>
      </c>
    </row>
    <row r="26" spans="2:12" ht="19.5" customHeight="1">
      <c r="B26" s="11" t="s">
        <v>54</v>
      </c>
      <c r="C26" s="37">
        <f t="shared" si="0"/>
        <v>166.00000000000011</v>
      </c>
      <c r="D26" s="37">
        <v>32.000000000000007</v>
      </c>
      <c r="E26" s="37">
        <v>134.00000000000011</v>
      </c>
      <c r="F26" s="38">
        <v>6</v>
      </c>
      <c r="G26" s="38">
        <v>83.000000000000028</v>
      </c>
      <c r="H26" s="38">
        <v>44.999999999999993</v>
      </c>
      <c r="I26" s="37">
        <v>5354.9999999999982</v>
      </c>
      <c r="J26" s="38">
        <v>14.000000000000004</v>
      </c>
      <c r="K26" s="38">
        <v>1311.9999999999995</v>
      </c>
      <c r="L26" s="38">
        <v>4028.9999999999991</v>
      </c>
    </row>
    <row r="27" spans="2:12" ht="19.5" customHeight="1">
      <c r="B27" s="11" t="s">
        <v>55</v>
      </c>
      <c r="C27" s="37">
        <f t="shared" si="0"/>
        <v>8109.9999999999854</v>
      </c>
      <c r="D27" s="37">
        <v>2613.0000000000032</v>
      </c>
      <c r="E27" s="37">
        <v>5496.9999999999818</v>
      </c>
      <c r="F27" s="38">
        <v>552.99999999999829</v>
      </c>
      <c r="G27" s="38">
        <v>3550.9999999999923</v>
      </c>
      <c r="H27" s="38">
        <v>1393.0000000000039</v>
      </c>
      <c r="I27" s="37">
        <v>151791.00000000041</v>
      </c>
      <c r="J27" s="38">
        <v>1124.9999999999993</v>
      </c>
      <c r="K27" s="38">
        <v>46533.999999999884</v>
      </c>
      <c r="L27" s="38">
        <v>104131.99999999977</v>
      </c>
    </row>
    <row r="28" spans="2:12" ht="19.5" customHeight="1">
      <c r="B28" s="11" t="s">
        <v>56</v>
      </c>
      <c r="C28" s="37">
        <f t="shared" si="0"/>
        <v>1346.0000000000016</v>
      </c>
      <c r="D28" s="37">
        <v>369.00000000000097</v>
      </c>
      <c r="E28" s="37">
        <v>977.00000000000068</v>
      </c>
      <c r="F28" s="38">
        <v>78.999999999999787</v>
      </c>
      <c r="G28" s="38">
        <v>599.00000000000045</v>
      </c>
      <c r="H28" s="38">
        <v>298.99999999999994</v>
      </c>
      <c r="I28" s="37">
        <v>30755.000000000022</v>
      </c>
      <c r="J28" s="38">
        <v>161.00000000000006</v>
      </c>
      <c r="K28" s="38">
        <v>8078.9999999999973</v>
      </c>
      <c r="L28" s="38">
        <v>22514.999999999967</v>
      </c>
    </row>
    <row r="29" spans="2:12" ht="19.5" customHeight="1">
      <c r="B29" s="11" t="s">
        <v>57</v>
      </c>
      <c r="C29" s="37">
        <f t="shared" si="0"/>
        <v>1950.0000000000041</v>
      </c>
      <c r="D29" s="37">
        <v>572.0000000000008</v>
      </c>
      <c r="E29" s="37">
        <v>1378.0000000000032</v>
      </c>
      <c r="F29" s="38">
        <v>124.99999999999984</v>
      </c>
      <c r="G29" s="38">
        <v>789.00000000000068</v>
      </c>
      <c r="H29" s="38">
        <v>464</v>
      </c>
      <c r="I29" s="37">
        <v>49331.000000000007</v>
      </c>
      <c r="J29" s="38">
        <v>263.00000000000034</v>
      </c>
      <c r="K29" s="38">
        <v>10687.999999999996</v>
      </c>
      <c r="L29" s="38">
        <v>38380.000000000015</v>
      </c>
    </row>
    <row r="30" spans="2:12" ht="19.5" customHeight="1">
      <c r="B30" s="11" t="s">
        <v>58</v>
      </c>
      <c r="C30" s="37">
        <f t="shared" si="0"/>
        <v>806.99999999999955</v>
      </c>
      <c r="D30" s="37">
        <v>311.99999999999977</v>
      </c>
      <c r="E30" s="37">
        <v>494.99999999999983</v>
      </c>
      <c r="F30" s="38">
        <v>36.000000000000028</v>
      </c>
      <c r="G30" s="38">
        <v>296.99999999999994</v>
      </c>
      <c r="H30" s="38">
        <v>162</v>
      </c>
      <c r="I30" s="37">
        <v>16471.999999999989</v>
      </c>
      <c r="J30" s="38">
        <v>71.999999999999957</v>
      </c>
      <c r="K30" s="38">
        <v>4235.9999999999936</v>
      </c>
      <c r="L30" s="38">
        <v>12164.000000000027</v>
      </c>
    </row>
    <row r="31" spans="2:12" ht="19.5" customHeight="1">
      <c r="B31" s="11" t="s">
        <v>59</v>
      </c>
      <c r="C31" s="37">
        <f t="shared" si="0"/>
        <v>333</v>
      </c>
      <c r="D31" s="37">
        <v>112.00000000000004</v>
      </c>
      <c r="E31" s="37">
        <v>220.99999999999997</v>
      </c>
      <c r="F31" s="38">
        <v>8.0000000000000018</v>
      </c>
      <c r="G31" s="38">
        <v>136.00000000000006</v>
      </c>
      <c r="H31" s="38">
        <v>77.000000000000014</v>
      </c>
      <c r="I31" s="37">
        <v>7228.9999999999955</v>
      </c>
      <c r="J31" s="38">
        <v>17.000000000000014</v>
      </c>
      <c r="K31" s="38">
        <v>2099.0000000000005</v>
      </c>
      <c r="L31" s="38">
        <v>5113.0000000000036</v>
      </c>
    </row>
    <row r="32" spans="2:12" ht="19.5" customHeight="1">
      <c r="B32" s="11" t="s">
        <v>60</v>
      </c>
      <c r="C32" s="37">
        <f t="shared" si="0"/>
        <v>1252</v>
      </c>
      <c r="D32" s="37">
        <v>409.99999999999983</v>
      </c>
      <c r="E32" s="37">
        <v>842.00000000000023</v>
      </c>
      <c r="F32" s="38">
        <v>39.999999999999957</v>
      </c>
      <c r="G32" s="38">
        <v>528.99999999999966</v>
      </c>
      <c r="H32" s="38">
        <v>272.99999999999972</v>
      </c>
      <c r="I32" s="37">
        <v>27448.000000000022</v>
      </c>
      <c r="J32" s="38">
        <v>94.000000000000142</v>
      </c>
      <c r="K32" s="38">
        <v>7326</v>
      </c>
      <c r="L32" s="38">
        <v>20027.999999999996</v>
      </c>
    </row>
    <row r="33" spans="2:12" ht="3.75" customHeight="1">
      <c r="B33" s="12"/>
      <c r="C33" s="123"/>
      <c r="D33" s="123"/>
      <c r="E33" s="123"/>
      <c r="F33" s="17"/>
      <c r="G33" s="17"/>
      <c r="H33" s="17"/>
      <c r="I33" s="123"/>
      <c r="J33" s="17"/>
      <c r="K33" s="17"/>
      <c r="L33" s="17"/>
    </row>
    <row r="34" spans="2:12" ht="4.5" customHeight="1"/>
    <row r="35" spans="2:12">
      <c r="B35" s="34" t="s">
        <v>476</v>
      </c>
    </row>
  </sheetData>
  <mergeCells count="9">
    <mergeCell ref="B3:L3"/>
    <mergeCell ref="B5:L5"/>
    <mergeCell ref="B8:B12"/>
    <mergeCell ref="C8:H8"/>
    <mergeCell ref="C10:C12"/>
    <mergeCell ref="D10:D12"/>
    <mergeCell ref="E10:H10"/>
    <mergeCell ref="I8:L8"/>
    <mergeCell ref="I10:L10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0" orientation="landscape" r:id="rId1"/>
  <drawing r:id="rId2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sheetPr>
    <tabColor rgb="FFD3D3F5"/>
    <pageSetUpPr fitToPage="1"/>
  </sheetPr>
  <dimension ref="B2:K58"/>
  <sheetViews>
    <sheetView showGridLines="0" zoomScaleNormal="100" workbookViewId="0"/>
  </sheetViews>
  <sheetFormatPr defaultColWidth="9.140625" defaultRowHeight="14.25" outlineLevelRow="1"/>
  <cols>
    <col min="1" max="1" width="8" style="15" customWidth="1"/>
    <col min="2" max="2" width="3.5703125" style="15" customWidth="1"/>
    <col min="3" max="3" width="53.140625" style="15" customWidth="1"/>
    <col min="4" max="8" width="15.7109375" style="15" customWidth="1"/>
    <col min="9" max="9" width="13.42578125" style="15" bestFit="1" customWidth="1"/>
    <col min="10" max="16384" width="9.140625" style="15"/>
  </cols>
  <sheetData>
    <row r="2" spans="2:11" ht="15">
      <c r="C2" s="14"/>
      <c r="D2" s="14"/>
      <c r="E2" s="14"/>
      <c r="I2" s="14" t="s">
        <v>321</v>
      </c>
    </row>
    <row r="3" spans="2:11" ht="39" customHeight="1">
      <c r="B3" s="145" t="s">
        <v>332</v>
      </c>
      <c r="C3" s="145"/>
      <c r="D3" s="145"/>
      <c r="E3" s="145"/>
      <c r="F3" s="145"/>
      <c r="G3" s="145"/>
      <c r="H3" s="145"/>
      <c r="I3" s="145"/>
    </row>
    <row r="4" spans="2:11" ht="3.75" customHeight="1"/>
    <row r="5" spans="2:11" ht="13.5" customHeight="1">
      <c r="B5" s="147">
        <v>2023</v>
      </c>
      <c r="C5" s="147"/>
      <c r="D5" s="147"/>
      <c r="E5" s="147"/>
      <c r="F5" s="147"/>
      <c r="G5" s="147"/>
      <c r="H5" s="147"/>
      <c r="I5" s="147"/>
    </row>
    <row r="6" spans="2:11" ht="15" customHeight="1">
      <c r="B6" s="146" t="s">
        <v>40</v>
      </c>
      <c r="C6" s="146"/>
      <c r="D6" s="146"/>
      <c r="E6" s="146"/>
      <c r="F6" s="146"/>
      <c r="G6" s="146"/>
      <c r="H6" s="146"/>
      <c r="I6" s="146"/>
    </row>
    <row r="7" spans="2:11" ht="3" customHeight="1"/>
    <row r="8" spans="2:11" ht="15.75" customHeight="1">
      <c r="B8" s="157" t="s">
        <v>38</v>
      </c>
      <c r="C8" s="157"/>
      <c r="D8" s="162" t="s">
        <v>333</v>
      </c>
      <c r="E8" s="159"/>
      <c r="F8" s="165"/>
      <c r="G8" s="159" t="s">
        <v>334</v>
      </c>
      <c r="H8" s="159"/>
      <c r="I8" s="159"/>
    </row>
    <row r="9" spans="2:11" ht="3.75" customHeight="1">
      <c r="B9" s="157"/>
      <c r="C9" s="157"/>
      <c r="D9" s="94"/>
      <c r="E9" s="25"/>
      <c r="F9" s="95"/>
      <c r="G9" s="25"/>
      <c r="H9" s="25"/>
      <c r="I9" s="25"/>
    </row>
    <row r="10" spans="2:11" s="16" customFormat="1" ht="22.5" customHeight="1">
      <c r="B10" s="157"/>
      <c r="C10" s="157"/>
      <c r="D10" s="89" t="s">
        <v>19</v>
      </c>
      <c r="E10" s="93" t="s">
        <v>335</v>
      </c>
      <c r="F10" s="90" t="s">
        <v>336</v>
      </c>
      <c r="G10" s="89" t="s">
        <v>19</v>
      </c>
      <c r="H10" s="93" t="s">
        <v>335</v>
      </c>
      <c r="I10" s="90" t="s">
        <v>336</v>
      </c>
    </row>
    <row r="11" spans="2:11" ht="3.75" customHeight="1">
      <c r="B11" s="17"/>
      <c r="C11" s="17"/>
      <c r="D11" s="17"/>
      <c r="E11" s="17"/>
      <c r="F11" s="17"/>
      <c r="G11" s="17"/>
      <c r="H11" s="17"/>
      <c r="I11" s="17"/>
    </row>
    <row r="12" spans="2:11" ht="20.25" customHeight="1">
      <c r="C12" s="5" t="s">
        <v>19</v>
      </c>
      <c r="D12" s="37">
        <f>+E12+F12</f>
        <v>100506.000000001</v>
      </c>
      <c r="E12" s="37">
        <v>101.00000000000085</v>
      </c>
      <c r="F12" s="37">
        <v>100405.000000001</v>
      </c>
      <c r="G12" s="37">
        <f>+H12+I12</f>
        <v>6529.9999999999591</v>
      </c>
      <c r="H12" s="37">
        <v>26.99999999999994</v>
      </c>
      <c r="I12" s="37">
        <v>6502.9999999999591</v>
      </c>
      <c r="J12" s="77"/>
    </row>
    <row r="13" spans="2:11" ht="20.25" customHeight="1">
      <c r="B13" s="7" t="s">
        <v>20</v>
      </c>
      <c r="C13" s="8" t="s">
        <v>26</v>
      </c>
      <c r="D13" s="37">
        <f t="shared" ref="D13:D56" si="0">+E13+F13</f>
        <v>1893.0000000000005</v>
      </c>
      <c r="E13" s="38">
        <v>7.0000000000000053</v>
      </c>
      <c r="F13" s="38">
        <v>1886.0000000000005</v>
      </c>
      <c r="G13" s="37">
        <f t="shared" ref="G13:G55" si="1">+H13+I13</f>
        <v>9</v>
      </c>
      <c r="H13" s="38">
        <v>0</v>
      </c>
      <c r="I13" s="38">
        <v>9</v>
      </c>
      <c r="J13" s="76"/>
    </row>
    <row r="14" spans="2:11" ht="20.25" customHeight="1">
      <c r="B14" s="7" t="s">
        <v>0</v>
      </c>
      <c r="C14" s="8" t="s">
        <v>21</v>
      </c>
      <c r="D14" s="37">
        <f t="shared" si="0"/>
        <v>560.00000000000045</v>
      </c>
      <c r="E14" s="38">
        <v>0</v>
      </c>
      <c r="F14" s="38">
        <v>560.00000000000045</v>
      </c>
      <c r="G14" s="37">
        <f t="shared" si="1"/>
        <v>95</v>
      </c>
      <c r="H14" s="38">
        <v>0</v>
      </c>
      <c r="I14" s="38">
        <v>95</v>
      </c>
      <c r="J14" s="76"/>
      <c r="K14" s="75"/>
    </row>
    <row r="15" spans="2:11" ht="20.25" customHeight="1">
      <c r="B15" s="7" t="s">
        <v>1</v>
      </c>
      <c r="C15" s="8" t="s">
        <v>22</v>
      </c>
      <c r="D15" s="37">
        <f t="shared" si="0"/>
        <v>32149.000000000004</v>
      </c>
      <c r="E15" s="38">
        <f>+SUM(E16:E39)</f>
        <v>30.000000000000004</v>
      </c>
      <c r="F15" s="38">
        <f t="shared" ref="F15:I15" si="2">+SUM(F16:F39)</f>
        <v>32119.000000000004</v>
      </c>
      <c r="G15" s="37">
        <f t="shared" si="1"/>
        <v>3211</v>
      </c>
      <c r="H15" s="38">
        <f t="shared" si="2"/>
        <v>7</v>
      </c>
      <c r="I15" s="38">
        <f t="shared" si="2"/>
        <v>3204</v>
      </c>
      <c r="J15" s="76"/>
    </row>
    <row r="16" spans="2:11" hidden="1" outlineLevel="1">
      <c r="B16" s="116">
        <v>10</v>
      </c>
      <c r="C16" s="117" t="s">
        <v>523</v>
      </c>
      <c r="D16" s="121">
        <f t="shared" si="0"/>
        <v>3644.9999999999959</v>
      </c>
      <c r="E16" s="119">
        <v>2.0000000000000027</v>
      </c>
      <c r="F16" s="119">
        <v>3642.9999999999959</v>
      </c>
      <c r="G16" s="121">
        <f t="shared" si="1"/>
        <v>185.00000000000014</v>
      </c>
      <c r="H16" s="119">
        <v>3</v>
      </c>
      <c r="I16" s="119">
        <v>182.00000000000014</v>
      </c>
    </row>
    <row r="17" spans="2:9" hidden="1" outlineLevel="1">
      <c r="B17" s="116">
        <v>11</v>
      </c>
      <c r="C17" s="117" t="s">
        <v>524</v>
      </c>
      <c r="D17" s="121">
        <f t="shared" si="0"/>
        <v>629.00000000000011</v>
      </c>
      <c r="E17" s="119">
        <v>0</v>
      </c>
      <c r="F17" s="119">
        <v>629.00000000000011</v>
      </c>
      <c r="G17" s="121">
        <f t="shared" si="1"/>
        <v>70.999999999999986</v>
      </c>
      <c r="H17" s="119">
        <v>0</v>
      </c>
      <c r="I17" s="119">
        <v>70.999999999999986</v>
      </c>
    </row>
    <row r="18" spans="2:9" hidden="1" outlineLevel="1">
      <c r="B18" s="116">
        <v>12</v>
      </c>
      <c r="C18" s="117" t="s">
        <v>525</v>
      </c>
      <c r="D18" s="121">
        <f t="shared" si="0"/>
        <v>12</v>
      </c>
      <c r="E18" s="119">
        <v>0</v>
      </c>
      <c r="F18" s="119">
        <v>12</v>
      </c>
      <c r="G18" s="121">
        <f t="shared" si="1"/>
        <v>1</v>
      </c>
      <c r="H18" s="119">
        <v>0</v>
      </c>
      <c r="I18" s="119">
        <v>1</v>
      </c>
    </row>
    <row r="19" spans="2:9" hidden="1" outlineLevel="1">
      <c r="B19" s="116">
        <v>13</v>
      </c>
      <c r="C19" s="117" t="s">
        <v>526</v>
      </c>
      <c r="D19" s="121">
        <f t="shared" si="0"/>
        <v>1908.9999999999993</v>
      </c>
      <c r="E19" s="119">
        <v>4.9999999999999991</v>
      </c>
      <c r="F19" s="119">
        <v>1903.9999999999993</v>
      </c>
      <c r="G19" s="121">
        <f t="shared" si="1"/>
        <v>130</v>
      </c>
      <c r="H19" s="119">
        <v>0</v>
      </c>
      <c r="I19" s="119">
        <v>130</v>
      </c>
    </row>
    <row r="20" spans="2:9" hidden="1" outlineLevel="1">
      <c r="B20" s="116">
        <v>14</v>
      </c>
      <c r="C20" s="117" t="s">
        <v>527</v>
      </c>
      <c r="D20" s="121">
        <f t="shared" si="0"/>
        <v>874.00000000000045</v>
      </c>
      <c r="E20" s="119">
        <v>0</v>
      </c>
      <c r="F20" s="119">
        <v>874.00000000000045</v>
      </c>
      <c r="G20" s="121">
        <f t="shared" si="1"/>
        <v>2.0000000000000009</v>
      </c>
      <c r="H20" s="119">
        <v>0</v>
      </c>
      <c r="I20" s="119">
        <v>2.0000000000000009</v>
      </c>
    </row>
    <row r="21" spans="2:9" hidden="1" outlineLevel="1">
      <c r="B21" s="116">
        <v>15</v>
      </c>
      <c r="C21" s="117" t="s">
        <v>528</v>
      </c>
      <c r="D21" s="121">
        <f t="shared" si="0"/>
        <v>1010.0000000000006</v>
      </c>
      <c r="E21" s="119">
        <v>0</v>
      </c>
      <c r="F21" s="119">
        <v>1010.0000000000006</v>
      </c>
      <c r="G21" s="121">
        <f t="shared" si="1"/>
        <v>7</v>
      </c>
      <c r="H21" s="119">
        <v>0</v>
      </c>
      <c r="I21" s="119">
        <v>7</v>
      </c>
    </row>
    <row r="22" spans="2:9" hidden="1" outlineLevel="1">
      <c r="B22" s="116">
        <v>16</v>
      </c>
      <c r="C22" s="117" t="s">
        <v>529</v>
      </c>
      <c r="D22" s="121">
        <f t="shared" si="0"/>
        <v>1642.0000000000002</v>
      </c>
      <c r="E22" s="119">
        <v>0</v>
      </c>
      <c r="F22" s="119">
        <v>1642.0000000000002</v>
      </c>
      <c r="G22" s="121">
        <f t="shared" si="1"/>
        <v>87.999999999999972</v>
      </c>
      <c r="H22" s="119">
        <v>1.0000000000000004</v>
      </c>
      <c r="I22" s="119">
        <v>86.999999999999972</v>
      </c>
    </row>
    <row r="23" spans="2:9" hidden="1" outlineLevel="1">
      <c r="B23" s="116">
        <v>17</v>
      </c>
      <c r="C23" s="117" t="s">
        <v>530</v>
      </c>
      <c r="D23" s="121">
        <f t="shared" si="0"/>
        <v>757.00000000000045</v>
      </c>
      <c r="E23" s="119">
        <v>1.0000000000000004</v>
      </c>
      <c r="F23" s="119">
        <v>756.00000000000045</v>
      </c>
      <c r="G23" s="121">
        <f t="shared" si="1"/>
        <v>140</v>
      </c>
      <c r="H23" s="119">
        <v>0.99999999999999978</v>
      </c>
      <c r="I23" s="119">
        <v>139</v>
      </c>
    </row>
    <row r="24" spans="2:9" hidden="1" outlineLevel="1">
      <c r="B24" s="116">
        <v>18</v>
      </c>
      <c r="C24" s="117" t="s">
        <v>531</v>
      </c>
      <c r="D24" s="121">
        <f t="shared" si="0"/>
        <v>276.99999999999989</v>
      </c>
      <c r="E24" s="119">
        <v>0</v>
      </c>
      <c r="F24" s="119">
        <v>276.99999999999989</v>
      </c>
      <c r="G24" s="121">
        <f t="shared" si="1"/>
        <v>16.999999999999996</v>
      </c>
      <c r="H24" s="119">
        <v>0</v>
      </c>
      <c r="I24" s="119">
        <v>16.999999999999996</v>
      </c>
    </row>
    <row r="25" spans="2:9" hidden="1" outlineLevel="1">
      <c r="B25" s="116">
        <v>19</v>
      </c>
      <c r="C25" s="117" t="s">
        <v>532</v>
      </c>
      <c r="D25" s="121">
        <f t="shared" si="0"/>
        <v>36</v>
      </c>
      <c r="E25" s="119">
        <v>0</v>
      </c>
      <c r="F25" s="119">
        <v>36</v>
      </c>
      <c r="G25" s="121">
        <f t="shared" si="1"/>
        <v>91</v>
      </c>
      <c r="H25" s="119">
        <v>0</v>
      </c>
      <c r="I25" s="119">
        <v>91</v>
      </c>
    </row>
    <row r="26" spans="2:9" hidden="1" outlineLevel="1">
      <c r="B26" s="116">
        <v>20</v>
      </c>
      <c r="C26" s="117" t="s">
        <v>533</v>
      </c>
      <c r="D26" s="121">
        <f t="shared" si="0"/>
        <v>501.99999999999983</v>
      </c>
      <c r="E26" s="119">
        <v>0</v>
      </c>
      <c r="F26" s="119">
        <v>501.99999999999983</v>
      </c>
      <c r="G26" s="121">
        <f t="shared" si="1"/>
        <v>19.000000000000004</v>
      </c>
      <c r="H26" s="119">
        <v>0</v>
      </c>
      <c r="I26" s="119">
        <v>19.000000000000004</v>
      </c>
    </row>
    <row r="27" spans="2:9" hidden="1" outlineLevel="1">
      <c r="B27" s="116">
        <v>21</v>
      </c>
      <c r="C27" s="117" t="s">
        <v>534</v>
      </c>
      <c r="D27" s="121">
        <f t="shared" si="0"/>
        <v>313.99999999999994</v>
      </c>
      <c r="E27" s="119">
        <v>0</v>
      </c>
      <c r="F27" s="119">
        <v>313.99999999999994</v>
      </c>
      <c r="G27" s="121">
        <f t="shared" si="1"/>
        <v>48</v>
      </c>
      <c r="H27" s="119">
        <v>0</v>
      </c>
      <c r="I27" s="119">
        <v>48</v>
      </c>
    </row>
    <row r="28" spans="2:9" hidden="1" outlineLevel="1">
      <c r="B28" s="116">
        <v>22</v>
      </c>
      <c r="C28" s="117" t="s">
        <v>535</v>
      </c>
      <c r="D28" s="121">
        <f t="shared" si="0"/>
        <v>1883.9999999999993</v>
      </c>
      <c r="E28" s="119">
        <v>0</v>
      </c>
      <c r="F28" s="119">
        <v>1883.9999999999993</v>
      </c>
      <c r="G28" s="121">
        <f t="shared" si="1"/>
        <v>259.99999999999994</v>
      </c>
      <c r="H28" s="119">
        <v>0</v>
      </c>
      <c r="I28" s="119">
        <v>259.99999999999994</v>
      </c>
    </row>
    <row r="29" spans="2:9" hidden="1" outlineLevel="1">
      <c r="B29" s="116">
        <v>23</v>
      </c>
      <c r="C29" s="117" t="s">
        <v>536</v>
      </c>
      <c r="D29" s="121">
        <f t="shared" si="0"/>
        <v>2717.0000000000064</v>
      </c>
      <c r="E29" s="119">
        <v>3.9999999999999969</v>
      </c>
      <c r="F29" s="119">
        <v>2713.0000000000064</v>
      </c>
      <c r="G29" s="121">
        <f t="shared" si="1"/>
        <v>219.99999999999997</v>
      </c>
      <c r="H29" s="119">
        <v>0</v>
      </c>
      <c r="I29" s="119">
        <v>219.99999999999997</v>
      </c>
    </row>
    <row r="30" spans="2:9" hidden="1" outlineLevel="1">
      <c r="B30" s="116">
        <v>24</v>
      </c>
      <c r="C30" s="117" t="s">
        <v>537</v>
      </c>
      <c r="D30" s="121">
        <f t="shared" si="0"/>
        <v>934.00000000000068</v>
      </c>
      <c r="E30" s="119">
        <v>2.0000000000000004</v>
      </c>
      <c r="F30" s="119">
        <v>932.00000000000068</v>
      </c>
      <c r="G30" s="121">
        <f t="shared" si="1"/>
        <v>129.99999999999997</v>
      </c>
      <c r="H30" s="119">
        <v>1</v>
      </c>
      <c r="I30" s="119">
        <v>128.99999999999997</v>
      </c>
    </row>
    <row r="31" spans="2:9" hidden="1" outlineLevel="1">
      <c r="B31" s="116">
        <v>25</v>
      </c>
      <c r="C31" s="117" t="s">
        <v>538</v>
      </c>
      <c r="D31" s="121">
        <f t="shared" si="0"/>
        <v>5981.0000000000009</v>
      </c>
      <c r="E31" s="119">
        <v>11.000000000000005</v>
      </c>
      <c r="F31" s="119">
        <v>5970.0000000000009</v>
      </c>
      <c r="G31" s="121">
        <f t="shared" si="1"/>
        <v>444.99999999999983</v>
      </c>
      <c r="H31" s="119">
        <v>0</v>
      </c>
      <c r="I31" s="119">
        <v>444.99999999999983</v>
      </c>
    </row>
    <row r="32" spans="2:9" hidden="1" outlineLevel="1">
      <c r="B32" s="116">
        <v>26</v>
      </c>
      <c r="C32" s="117" t="s">
        <v>539</v>
      </c>
      <c r="D32" s="121">
        <f t="shared" si="0"/>
        <v>237</v>
      </c>
      <c r="E32" s="119">
        <v>0</v>
      </c>
      <c r="F32" s="119">
        <v>237</v>
      </c>
      <c r="G32" s="121">
        <f t="shared" si="1"/>
        <v>81.000000000000028</v>
      </c>
      <c r="H32" s="119">
        <v>0</v>
      </c>
      <c r="I32" s="119">
        <v>81.000000000000028</v>
      </c>
    </row>
    <row r="33" spans="2:10" hidden="1" outlineLevel="1">
      <c r="B33" s="116">
        <v>27</v>
      </c>
      <c r="C33" s="117" t="s">
        <v>540</v>
      </c>
      <c r="D33" s="121">
        <f t="shared" si="0"/>
        <v>796</v>
      </c>
      <c r="E33" s="119">
        <v>0</v>
      </c>
      <c r="F33" s="119">
        <v>796</v>
      </c>
      <c r="G33" s="121">
        <f t="shared" si="1"/>
        <v>86.000000000000014</v>
      </c>
      <c r="H33" s="119">
        <v>0</v>
      </c>
      <c r="I33" s="119">
        <v>86.000000000000014</v>
      </c>
    </row>
    <row r="34" spans="2:10" hidden="1" outlineLevel="1">
      <c r="B34" s="116">
        <v>28</v>
      </c>
      <c r="C34" s="117" t="s">
        <v>541</v>
      </c>
      <c r="D34" s="121">
        <f t="shared" si="0"/>
        <v>1869</v>
      </c>
      <c r="E34" s="119">
        <v>1</v>
      </c>
      <c r="F34" s="119">
        <v>1868</v>
      </c>
      <c r="G34" s="121">
        <f t="shared" si="1"/>
        <v>147</v>
      </c>
      <c r="H34" s="119">
        <v>0</v>
      </c>
      <c r="I34" s="119">
        <v>147</v>
      </c>
    </row>
    <row r="35" spans="2:10" hidden="1" outlineLevel="1">
      <c r="B35" s="116">
        <v>29</v>
      </c>
      <c r="C35" s="117" t="s">
        <v>542</v>
      </c>
      <c r="D35" s="121">
        <f t="shared" si="0"/>
        <v>1903.9999999999993</v>
      </c>
      <c r="E35" s="119">
        <v>2</v>
      </c>
      <c r="F35" s="119">
        <v>1901.9999999999993</v>
      </c>
      <c r="G35" s="121">
        <f t="shared" si="1"/>
        <v>534.00000000000011</v>
      </c>
      <c r="H35" s="119">
        <v>1</v>
      </c>
      <c r="I35" s="119">
        <v>533.00000000000011</v>
      </c>
    </row>
    <row r="36" spans="2:10" hidden="1" outlineLevel="1">
      <c r="B36" s="116">
        <v>30</v>
      </c>
      <c r="C36" s="117" t="s">
        <v>543</v>
      </c>
      <c r="D36" s="121">
        <f t="shared" si="0"/>
        <v>505</v>
      </c>
      <c r="E36" s="119">
        <v>0</v>
      </c>
      <c r="F36" s="119">
        <v>505</v>
      </c>
      <c r="G36" s="121">
        <f t="shared" si="1"/>
        <v>102.99999999999999</v>
      </c>
      <c r="H36" s="119">
        <v>0</v>
      </c>
      <c r="I36" s="119">
        <v>102.99999999999999</v>
      </c>
    </row>
    <row r="37" spans="2:10" hidden="1" outlineLevel="1">
      <c r="B37" s="116">
        <v>31</v>
      </c>
      <c r="C37" s="117" t="s">
        <v>544</v>
      </c>
      <c r="D37" s="121">
        <f t="shared" si="0"/>
        <v>1610.0000000000011</v>
      </c>
      <c r="E37" s="119">
        <v>1.0000000000000004</v>
      </c>
      <c r="F37" s="119">
        <v>1609.0000000000011</v>
      </c>
      <c r="G37" s="121">
        <f t="shared" si="1"/>
        <v>29.999999999999996</v>
      </c>
      <c r="H37" s="119">
        <v>0</v>
      </c>
      <c r="I37" s="119">
        <v>29.999999999999996</v>
      </c>
    </row>
    <row r="38" spans="2:10" hidden="1" outlineLevel="1">
      <c r="B38" s="116">
        <v>32</v>
      </c>
      <c r="C38" s="117" t="s">
        <v>545</v>
      </c>
      <c r="D38" s="121">
        <f t="shared" si="0"/>
        <v>717.00000000000011</v>
      </c>
      <c r="E38" s="119">
        <v>0</v>
      </c>
      <c r="F38" s="119">
        <v>717.00000000000011</v>
      </c>
      <c r="G38" s="121">
        <f t="shared" si="1"/>
        <v>68</v>
      </c>
      <c r="H38" s="119">
        <v>0</v>
      </c>
      <c r="I38" s="119">
        <v>68</v>
      </c>
    </row>
    <row r="39" spans="2:10" hidden="1" outlineLevel="1">
      <c r="B39" s="116">
        <v>33</v>
      </c>
      <c r="C39" s="117" t="s">
        <v>546</v>
      </c>
      <c r="D39" s="121">
        <f t="shared" si="0"/>
        <v>1388.0000000000014</v>
      </c>
      <c r="E39" s="119">
        <v>0.99999999999999933</v>
      </c>
      <c r="F39" s="119">
        <v>1387.0000000000014</v>
      </c>
      <c r="G39" s="121">
        <f t="shared" si="1"/>
        <v>308</v>
      </c>
      <c r="H39" s="119">
        <v>0</v>
      </c>
      <c r="I39" s="119">
        <v>308</v>
      </c>
    </row>
    <row r="40" spans="2:10" ht="20.25" customHeight="1" collapsed="1">
      <c r="B40" s="7" t="s">
        <v>2</v>
      </c>
      <c r="C40" s="8" t="s">
        <v>28</v>
      </c>
      <c r="D40" s="37">
        <f t="shared" si="0"/>
        <v>70.999999999999972</v>
      </c>
      <c r="E40" s="38">
        <v>0</v>
      </c>
      <c r="F40" s="38">
        <v>70.999999999999972</v>
      </c>
      <c r="G40" s="37">
        <f t="shared" si="1"/>
        <v>9</v>
      </c>
      <c r="H40" s="38">
        <v>0</v>
      </c>
      <c r="I40" s="38">
        <v>9</v>
      </c>
      <c r="J40" s="76"/>
    </row>
    <row r="41" spans="2:10" ht="20.25" customHeight="1">
      <c r="B41" s="7" t="s">
        <v>3</v>
      </c>
      <c r="C41" s="8" t="s">
        <v>27</v>
      </c>
      <c r="D41" s="37">
        <f t="shared" si="0"/>
        <v>2635</v>
      </c>
      <c r="E41" s="38">
        <v>1.9999999999999998</v>
      </c>
      <c r="F41" s="38">
        <v>2633</v>
      </c>
      <c r="G41" s="37">
        <f t="shared" si="1"/>
        <v>246.99999999999997</v>
      </c>
      <c r="H41" s="38">
        <v>0</v>
      </c>
      <c r="I41" s="38">
        <v>246.99999999999997</v>
      </c>
      <c r="J41" s="76"/>
    </row>
    <row r="42" spans="2:10" ht="20.25" customHeight="1">
      <c r="B42" s="7" t="s">
        <v>4</v>
      </c>
      <c r="C42" s="8" t="s">
        <v>23</v>
      </c>
      <c r="D42" s="37">
        <f t="shared" si="0"/>
        <v>11712.999999999991</v>
      </c>
      <c r="E42" s="38">
        <v>31.999999999999996</v>
      </c>
      <c r="F42" s="38">
        <v>11680.999999999991</v>
      </c>
      <c r="G42" s="37">
        <f t="shared" si="1"/>
        <v>269.00000000000023</v>
      </c>
      <c r="H42" s="38">
        <v>1.0000000000000007</v>
      </c>
      <c r="I42" s="38">
        <v>268.00000000000023</v>
      </c>
      <c r="J42" s="76"/>
    </row>
    <row r="43" spans="2:10" ht="20.25" customHeight="1">
      <c r="B43" s="7" t="s">
        <v>5</v>
      </c>
      <c r="C43" s="9" t="s">
        <v>162</v>
      </c>
      <c r="D43" s="37">
        <f t="shared" si="0"/>
        <v>14651.999999999998</v>
      </c>
      <c r="E43" s="38">
        <v>7.9999999999999831</v>
      </c>
      <c r="F43" s="38">
        <v>14643.999999999998</v>
      </c>
      <c r="G43" s="37">
        <f t="shared" si="1"/>
        <v>472.00000000000034</v>
      </c>
      <c r="H43" s="38">
        <v>1.0000000000000038</v>
      </c>
      <c r="I43" s="38">
        <v>471.00000000000034</v>
      </c>
      <c r="J43" s="76"/>
    </row>
    <row r="44" spans="2:10" ht="20.25" customHeight="1">
      <c r="B44" s="7" t="s">
        <v>6</v>
      </c>
      <c r="C44" s="9" t="s">
        <v>24</v>
      </c>
      <c r="D44" s="37">
        <f t="shared" si="0"/>
        <v>7332</v>
      </c>
      <c r="E44" s="38">
        <v>12.000000000000018</v>
      </c>
      <c r="F44" s="38">
        <v>7320</v>
      </c>
      <c r="G44" s="37">
        <f t="shared" si="1"/>
        <v>658.00000000000011</v>
      </c>
      <c r="H44" s="38">
        <v>0</v>
      </c>
      <c r="I44" s="38">
        <v>658.00000000000011</v>
      </c>
      <c r="J44" s="76"/>
    </row>
    <row r="45" spans="2:10" ht="20.25" customHeight="1">
      <c r="B45" s="7" t="s">
        <v>7</v>
      </c>
      <c r="C45" s="9" t="s">
        <v>31</v>
      </c>
      <c r="D45" s="37">
        <f t="shared" si="0"/>
        <v>5323.9999999999991</v>
      </c>
      <c r="E45" s="38">
        <v>3.0000000000000089</v>
      </c>
      <c r="F45" s="38">
        <v>5320.9999999999991</v>
      </c>
      <c r="G45" s="37">
        <f t="shared" si="1"/>
        <v>334.00000000000023</v>
      </c>
      <c r="H45" s="38">
        <v>0</v>
      </c>
      <c r="I45" s="38">
        <v>334.00000000000023</v>
      </c>
      <c r="J45" s="76"/>
    </row>
    <row r="46" spans="2:10" ht="20.25" customHeight="1">
      <c r="B46" s="7" t="s">
        <v>8</v>
      </c>
      <c r="C46" s="9" t="s">
        <v>456</v>
      </c>
      <c r="D46" s="37">
        <f t="shared" si="0"/>
        <v>537.99999999999989</v>
      </c>
      <c r="E46" s="38">
        <v>0</v>
      </c>
      <c r="F46" s="38">
        <v>537.99999999999989</v>
      </c>
      <c r="G46" s="37">
        <f t="shared" si="1"/>
        <v>106.99999999999991</v>
      </c>
      <c r="H46" s="38">
        <v>0</v>
      </c>
      <c r="I46" s="38">
        <v>106.99999999999991</v>
      </c>
      <c r="J46" s="76"/>
    </row>
    <row r="47" spans="2:10" ht="20.25" customHeight="1">
      <c r="B47" s="7" t="s">
        <v>9</v>
      </c>
      <c r="C47" s="9" t="s">
        <v>29</v>
      </c>
      <c r="D47" s="37">
        <f t="shared" si="0"/>
        <v>355.00000000000028</v>
      </c>
      <c r="E47" s="38">
        <v>0</v>
      </c>
      <c r="F47" s="38">
        <v>355.00000000000028</v>
      </c>
      <c r="G47" s="37">
        <f t="shared" si="1"/>
        <v>0.99999999999999989</v>
      </c>
      <c r="H47" s="38">
        <v>0</v>
      </c>
      <c r="I47" s="38">
        <v>0.99999999999999989</v>
      </c>
      <c r="J47" s="76"/>
    </row>
    <row r="48" spans="2:10" ht="20.25" customHeight="1">
      <c r="B48" s="7" t="s">
        <v>10</v>
      </c>
      <c r="C48" s="9" t="s">
        <v>30</v>
      </c>
      <c r="D48" s="37">
        <f t="shared" si="0"/>
        <v>282</v>
      </c>
      <c r="E48" s="38">
        <v>0</v>
      </c>
      <c r="F48" s="38">
        <v>282</v>
      </c>
      <c r="G48" s="37">
        <f t="shared" si="1"/>
        <v>11.000000000000004</v>
      </c>
      <c r="H48" s="38">
        <v>0</v>
      </c>
      <c r="I48" s="38">
        <v>11.000000000000004</v>
      </c>
      <c r="J48" s="76"/>
    </row>
    <row r="49" spans="2:10" ht="20.25" customHeight="1">
      <c r="B49" s="7" t="s">
        <v>11</v>
      </c>
      <c r="C49" s="9" t="s">
        <v>32</v>
      </c>
      <c r="D49" s="37">
        <f t="shared" si="0"/>
        <v>1563.9999999999968</v>
      </c>
      <c r="E49" s="38">
        <v>1.0000000000000013</v>
      </c>
      <c r="F49" s="38">
        <v>1562.9999999999968</v>
      </c>
      <c r="G49" s="37">
        <f t="shared" si="1"/>
        <v>50.999999999999986</v>
      </c>
      <c r="H49" s="38">
        <v>0</v>
      </c>
      <c r="I49" s="38">
        <v>50.999999999999986</v>
      </c>
      <c r="J49" s="76"/>
    </row>
    <row r="50" spans="2:10" ht="20.25" customHeight="1">
      <c r="B50" s="7" t="s">
        <v>12</v>
      </c>
      <c r="C50" s="9" t="s">
        <v>457</v>
      </c>
      <c r="D50" s="37">
        <f t="shared" si="0"/>
        <v>5353.9999999999927</v>
      </c>
      <c r="E50" s="38">
        <v>4.0000000000000044</v>
      </c>
      <c r="F50" s="38">
        <v>5349.9999999999927</v>
      </c>
      <c r="G50" s="37">
        <f t="shared" si="1"/>
        <v>217.9999999999998</v>
      </c>
      <c r="H50" s="38">
        <v>0</v>
      </c>
      <c r="I50" s="38">
        <v>217.9999999999998</v>
      </c>
      <c r="J50" s="76"/>
    </row>
    <row r="51" spans="2:10" ht="20.25" customHeight="1">
      <c r="B51" s="7" t="s">
        <v>13</v>
      </c>
      <c r="C51" s="9" t="s">
        <v>33</v>
      </c>
      <c r="D51" s="37">
        <f t="shared" si="0"/>
        <v>754.00000000000011</v>
      </c>
      <c r="E51" s="38">
        <v>0</v>
      </c>
      <c r="F51" s="38">
        <v>754.00000000000011</v>
      </c>
      <c r="G51" s="37">
        <f t="shared" si="1"/>
        <v>2.0000000000000004</v>
      </c>
      <c r="H51" s="38">
        <v>0</v>
      </c>
      <c r="I51" s="38">
        <v>2.0000000000000004</v>
      </c>
      <c r="J51" s="76"/>
    </row>
    <row r="52" spans="2:10" ht="20.25" customHeight="1">
      <c r="B52" s="7" t="s">
        <v>14</v>
      </c>
      <c r="C52" s="9" t="s">
        <v>25</v>
      </c>
      <c r="D52" s="37">
        <f t="shared" si="0"/>
        <v>907.00000000000068</v>
      </c>
      <c r="E52" s="38">
        <v>1.0000000000000011</v>
      </c>
      <c r="F52" s="38">
        <v>906.00000000000068</v>
      </c>
      <c r="G52" s="37">
        <f t="shared" si="1"/>
        <v>36.999999999999993</v>
      </c>
      <c r="H52" s="38">
        <v>0</v>
      </c>
      <c r="I52" s="38">
        <v>36.999999999999993</v>
      </c>
      <c r="J52" s="76"/>
    </row>
    <row r="53" spans="2:10" ht="20.25" customHeight="1">
      <c r="B53" s="7" t="s">
        <v>15</v>
      </c>
      <c r="C53" s="9" t="s">
        <v>34</v>
      </c>
      <c r="D53" s="37">
        <f t="shared" si="0"/>
        <v>12605.999999999991</v>
      </c>
      <c r="E53" s="38">
        <v>1.0000000000000056</v>
      </c>
      <c r="F53" s="38">
        <v>12604.999999999991</v>
      </c>
      <c r="G53" s="37">
        <f t="shared" si="1"/>
        <v>527.00000000000011</v>
      </c>
      <c r="H53" s="38">
        <v>18.000000000000011</v>
      </c>
      <c r="I53" s="38">
        <v>509.00000000000006</v>
      </c>
      <c r="J53" s="76"/>
    </row>
    <row r="54" spans="2:10" ht="20.25" customHeight="1">
      <c r="B54" s="7" t="s">
        <v>16</v>
      </c>
      <c r="C54" s="9" t="s">
        <v>35</v>
      </c>
      <c r="D54" s="37">
        <f t="shared" si="0"/>
        <v>918.00000000000023</v>
      </c>
      <c r="E54" s="38">
        <v>0</v>
      </c>
      <c r="F54" s="38">
        <v>918.00000000000023</v>
      </c>
      <c r="G54" s="37">
        <f t="shared" si="1"/>
        <v>266</v>
      </c>
      <c r="H54" s="38">
        <v>0</v>
      </c>
      <c r="I54" s="38">
        <v>266</v>
      </c>
      <c r="J54" s="76"/>
    </row>
    <row r="55" spans="2:10" ht="20.25" customHeight="1">
      <c r="B55" s="7" t="s">
        <v>17</v>
      </c>
      <c r="C55" s="9" t="s">
        <v>36</v>
      </c>
      <c r="D55" s="37">
        <f t="shared" si="0"/>
        <v>897.00000000000114</v>
      </c>
      <c r="E55" s="38">
        <v>0</v>
      </c>
      <c r="F55" s="38">
        <v>897.00000000000114</v>
      </c>
      <c r="G55" s="37">
        <f t="shared" si="1"/>
        <v>6.0000000000000036</v>
      </c>
      <c r="H55" s="38">
        <v>0</v>
      </c>
      <c r="I55" s="38">
        <v>6.0000000000000036</v>
      </c>
      <c r="J55" s="76"/>
    </row>
    <row r="56" spans="2:10" ht="20.25" customHeight="1">
      <c r="B56" s="7" t="s">
        <v>18</v>
      </c>
      <c r="C56" s="9" t="s">
        <v>161</v>
      </c>
      <c r="D56" s="37">
        <f t="shared" si="0"/>
        <v>2</v>
      </c>
      <c r="E56" s="38">
        <v>0</v>
      </c>
      <c r="F56" s="38">
        <v>2</v>
      </c>
      <c r="G56" s="37">
        <f t="shared" ref="G56" si="3">+H56+I56</f>
        <v>0</v>
      </c>
      <c r="H56" s="38">
        <v>0</v>
      </c>
      <c r="I56" s="38">
        <v>0</v>
      </c>
    </row>
    <row r="57" spans="2:10" ht="3.75" customHeight="1">
      <c r="B57" s="12"/>
      <c r="C57" s="13"/>
      <c r="D57" s="19"/>
      <c r="E57" s="19"/>
      <c r="F57" s="19"/>
      <c r="G57" s="19"/>
      <c r="H57" s="19"/>
      <c r="I57" s="19"/>
    </row>
    <row r="58" spans="2:10" ht="5.25" customHeight="1">
      <c r="C58" s="1"/>
    </row>
  </sheetData>
  <mergeCells count="6">
    <mergeCell ref="B6:I6"/>
    <mergeCell ref="B3:I3"/>
    <mergeCell ref="B5:I5"/>
    <mergeCell ref="B8:C10"/>
    <mergeCell ref="D8:F8"/>
    <mergeCell ref="G8:I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3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1AE60C-308C-40B9-B1FA-24120E493408}">
  <sheetPr>
    <tabColor theme="1" tint="0.499984740745262"/>
  </sheetPr>
  <dimension ref="B36"/>
  <sheetViews>
    <sheetView showGridLines="0" topLeftCell="A10" workbookViewId="0">
      <selection activeCell="D10" sqref="D10"/>
    </sheetView>
  </sheetViews>
  <sheetFormatPr defaultRowHeight="15"/>
  <cols>
    <col min="7" max="7" width="33.5703125" bestFit="1" customWidth="1"/>
  </cols>
  <sheetData>
    <row r="36" spans="2:2">
      <c r="B36" s="140" t="s">
        <v>384</v>
      </c>
    </row>
  </sheetData>
  <pageMargins left="0.7" right="0.7" top="0.75" bottom="0.75" header="0.3" footer="0.3"/>
  <pageSetup paperSize="9" orientation="portrait" r:id="rId1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sheetPr>
    <tabColor rgb="FFD3D3F5"/>
    <pageSetUpPr fitToPage="1"/>
  </sheetPr>
  <dimension ref="B2:N31"/>
  <sheetViews>
    <sheetView showGridLines="0" zoomScaleNormal="100" workbookViewId="0"/>
  </sheetViews>
  <sheetFormatPr defaultColWidth="9.140625" defaultRowHeight="14.25"/>
  <cols>
    <col min="1" max="1" width="9.140625" style="15"/>
    <col min="2" max="2" width="20.28515625" style="15" customWidth="1"/>
    <col min="3" max="3" width="17.5703125" style="15" customWidth="1"/>
    <col min="4" max="4" width="17.7109375" style="15" customWidth="1"/>
    <col min="5" max="8" width="17.5703125" style="15" customWidth="1"/>
    <col min="9" max="16384" width="9.140625" style="15"/>
  </cols>
  <sheetData>
    <row r="2" spans="2:14" ht="15">
      <c r="B2" s="14"/>
      <c r="D2" s="14"/>
      <c r="E2" s="14"/>
      <c r="F2" s="14"/>
      <c r="G2" s="14"/>
      <c r="H2" s="14" t="s">
        <v>326</v>
      </c>
    </row>
    <row r="3" spans="2:14" ht="32.25" customHeight="1">
      <c r="B3" s="145" t="s">
        <v>337</v>
      </c>
      <c r="C3" s="145"/>
      <c r="D3" s="145"/>
      <c r="E3" s="145"/>
      <c r="F3" s="145"/>
      <c r="G3" s="145"/>
      <c r="H3" s="145"/>
    </row>
    <row r="4" spans="2:14" ht="3.75" customHeight="1"/>
    <row r="5" spans="2:14">
      <c r="B5" s="147">
        <v>2023</v>
      </c>
      <c r="C5" s="147"/>
      <c r="D5" s="147"/>
      <c r="E5" s="147"/>
      <c r="F5" s="147"/>
      <c r="G5" s="147"/>
      <c r="H5" s="147"/>
    </row>
    <row r="6" spans="2:14" ht="15" customHeight="1">
      <c r="B6" s="146" t="s">
        <v>40</v>
      </c>
      <c r="C6" s="146"/>
      <c r="D6" s="146"/>
      <c r="E6" s="146"/>
      <c r="F6" s="146"/>
      <c r="G6" s="146"/>
      <c r="H6" s="146"/>
    </row>
    <row r="7" spans="2:14" ht="3" customHeight="1"/>
    <row r="8" spans="2:14" ht="18" customHeight="1">
      <c r="B8" s="157" t="s">
        <v>42</v>
      </c>
      <c r="C8" s="162" t="s">
        <v>333</v>
      </c>
      <c r="D8" s="159"/>
      <c r="E8" s="165"/>
      <c r="F8" s="159" t="s">
        <v>334</v>
      </c>
      <c r="G8" s="159"/>
      <c r="H8" s="159"/>
    </row>
    <row r="9" spans="2:14" ht="3.75" customHeight="1">
      <c r="B9" s="157"/>
      <c r="C9" s="94"/>
      <c r="D9" s="25"/>
      <c r="E9" s="95"/>
      <c r="F9" s="25"/>
      <c r="G9" s="25"/>
      <c r="H9" s="25"/>
    </row>
    <row r="10" spans="2:14" s="16" customFormat="1">
      <c r="B10" s="157"/>
      <c r="C10" s="89" t="s">
        <v>19</v>
      </c>
      <c r="D10" s="93" t="s">
        <v>335</v>
      </c>
      <c r="E10" s="90" t="s">
        <v>336</v>
      </c>
      <c r="F10" s="89" t="s">
        <v>19</v>
      </c>
      <c r="G10" s="93" t="s">
        <v>335</v>
      </c>
      <c r="H10" s="90" t="s">
        <v>336</v>
      </c>
    </row>
    <row r="11" spans="2:14" ht="3.75" customHeight="1">
      <c r="B11" s="17"/>
      <c r="C11" s="17"/>
      <c r="D11" s="17"/>
      <c r="E11" s="17"/>
      <c r="F11" s="17"/>
      <c r="G11" s="17"/>
      <c r="H11" s="17"/>
    </row>
    <row r="12" spans="2:14" ht="19.5" customHeight="1">
      <c r="B12" s="5" t="s">
        <v>19</v>
      </c>
      <c r="C12" s="37">
        <f>+D12+E12</f>
        <v>100506.000000001</v>
      </c>
      <c r="D12" s="37">
        <v>101.00000000000085</v>
      </c>
      <c r="E12" s="37">
        <v>100405.000000001</v>
      </c>
      <c r="F12" s="37">
        <f>+G12+H12</f>
        <v>6529.9999999999591</v>
      </c>
      <c r="G12" s="37">
        <v>26.99999999999994</v>
      </c>
      <c r="H12" s="37">
        <v>6502.9999999999591</v>
      </c>
      <c r="I12" s="22"/>
      <c r="L12" s="37"/>
      <c r="M12" s="37"/>
      <c r="N12" s="37"/>
    </row>
    <row r="13" spans="2:14" ht="19.5" customHeight="1">
      <c r="B13" s="11" t="s">
        <v>43</v>
      </c>
      <c r="C13" s="37">
        <f t="shared" ref="C13:C30" si="0">+D13+E13</f>
        <v>11281.000000000044</v>
      </c>
      <c r="D13" s="38">
        <v>10.000000000000028</v>
      </c>
      <c r="E13" s="38">
        <v>11271.000000000044</v>
      </c>
      <c r="F13" s="37">
        <f t="shared" ref="F13:F30" si="1">+G13+H13</f>
        <v>877.00000000000034</v>
      </c>
      <c r="G13" s="38">
        <v>2</v>
      </c>
      <c r="H13" s="38">
        <v>875.00000000000034</v>
      </c>
    </row>
    <row r="14" spans="2:14" ht="19.5" customHeight="1">
      <c r="B14" s="11" t="s">
        <v>44</v>
      </c>
      <c r="C14" s="37">
        <f t="shared" si="0"/>
        <v>692.00000000000011</v>
      </c>
      <c r="D14" s="38">
        <v>3.0000000000000044</v>
      </c>
      <c r="E14" s="38">
        <v>689.00000000000011</v>
      </c>
      <c r="F14" s="37">
        <f t="shared" si="1"/>
        <v>90.999999999999972</v>
      </c>
      <c r="G14" s="38">
        <v>0</v>
      </c>
      <c r="H14" s="38">
        <v>90.999999999999972</v>
      </c>
    </row>
    <row r="15" spans="2:14" ht="19.5" customHeight="1">
      <c r="B15" s="11" t="s">
        <v>46</v>
      </c>
      <c r="C15" s="37">
        <f t="shared" si="0"/>
        <v>11141.999999999975</v>
      </c>
      <c r="D15" s="38">
        <v>13.000000000000036</v>
      </c>
      <c r="E15" s="38">
        <v>11128.999999999975</v>
      </c>
      <c r="F15" s="37">
        <f t="shared" si="1"/>
        <v>425.9999999999996</v>
      </c>
      <c r="G15" s="38">
        <v>0</v>
      </c>
      <c r="H15" s="38">
        <v>425.9999999999996</v>
      </c>
    </row>
    <row r="16" spans="2:14" ht="19.5" customHeight="1">
      <c r="B16" s="11" t="s">
        <v>45</v>
      </c>
      <c r="C16" s="37">
        <f t="shared" si="0"/>
        <v>365.99999999999994</v>
      </c>
      <c r="D16" s="38">
        <v>1.0000000000000002</v>
      </c>
      <c r="E16" s="38">
        <v>364.99999999999994</v>
      </c>
      <c r="F16" s="37">
        <f t="shared" si="1"/>
        <v>1.0000000000000002</v>
      </c>
      <c r="G16" s="38">
        <v>0</v>
      </c>
      <c r="H16" s="38">
        <v>1.0000000000000002</v>
      </c>
    </row>
    <row r="17" spans="2:8" ht="19.5" customHeight="1">
      <c r="B17" s="11" t="s">
        <v>47</v>
      </c>
      <c r="C17" s="37">
        <f t="shared" si="0"/>
        <v>844.99999999999943</v>
      </c>
      <c r="D17" s="38">
        <v>0</v>
      </c>
      <c r="E17" s="38">
        <v>844.99999999999943</v>
      </c>
      <c r="F17" s="37">
        <f t="shared" si="1"/>
        <v>23.000000000000004</v>
      </c>
      <c r="G17" s="38">
        <v>0</v>
      </c>
      <c r="H17" s="38">
        <v>23.000000000000004</v>
      </c>
    </row>
    <row r="18" spans="2:8" ht="19.5" customHeight="1">
      <c r="B18" s="11" t="s">
        <v>48</v>
      </c>
      <c r="C18" s="37">
        <f t="shared" si="0"/>
        <v>3685</v>
      </c>
      <c r="D18" s="38">
        <v>0</v>
      </c>
      <c r="E18" s="38">
        <v>3685</v>
      </c>
      <c r="F18" s="37">
        <f t="shared" si="1"/>
        <v>150.00000000000003</v>
      </c>
      <c r="G18" s="38">
        <v>1.0000000000000002</v>
      </c>
      <c r="H18" s="38">
        <v>149.00000000000003</v>
      </c>
    </row>
    <row r="19" spans="2:8" ht="19.5" customHeight="1">
      <c r="B19" s="11" t="s">
        <v>49</v>
      </c>
      <c r="C19" s="37">
        <f t="shared" si="0"/>
        <v>819.99999999999966</v>
      </c>
      <c r="D19" s="38">
        <v>0</v>
      </c>
      <c r="E19" s="38">
        <v>819.99999999999966</v>
      </c>
      <c r="F19" s="37">
        <f t="shared" si="1"/>
        <v>19.999999999999996</v>
      </c>
      <c r="G19" s="38">
        <v>0</v>
      </c>
      <c r="H19" s="38">
        <v>19.999999999999996</v>
      </c>
    </row>
    <row r="20" spans="2:8" ht="19.5" customHeight="1">
      <c r="B20" s="11" t="s">
        <v>50</v>
      </c>
      <c r="C20" s="37">
        <f t="shared" si="0"/>
        <v>3698.000000000005</v>
      </c>
      <c r="D20" s="38">
        <v>4.0000000000000027</v>
      </c>
      <c r="E20" s="38">
        <v>3694.000000000005</v>
      </c>
      <c r="F20" s="37">
        <f t="shared" si="1"/>
        <v>116.99999999999996</v>
      </c>
      <c r="G20" s="38">
        <v>0</v>
      </c>
      <c r="H20" s="38">
        <v>116.99999999999996</v>
      </c>
    </row>
    <row r="21" spans="2:8" ht="19.5" customHeight="1">
      <c r="B21" s="11" t="s">
        <v>51</v>
      </c>
      <c r="C21" s="37">
        <f t="shared" si="0"/>
        <v>744.00000000000045</v>
      </c>
      <c r="D21" s="38">
        <v>1.9999999999999984</v>
      </c>
      <c r="E21" s="38">
        <v>742.00000000000045</v>
      </c>
      <c r="F21" s="37">
        <f t="shared" si="1"/>
        <v>10</v>
      </c>
      <c r="G21" s="38">
        <v>0</v>
      </c>
      <c r="H21" s="38">
        <v>10</v>
      </c>
    </row>
    <row r="22" spans="2:8" ht="19.5" customHeight="1">
      <c r="B22" s="11" t="s">
        <v>52</v>
      </c>
      <c r="C22" s="37">
        <f t="shared" si="0"/>
        <v>7070.0000000000173</v>
      </c>
      <c r="D22" s="38">
        <v>6.9999999999999982</v>
      </c>
      <c r="E22" s="38">
        <v>7063.0000000000173</v>
      </c>
      <c r="F22" s="37">
        <f t="shared" si="1"/>
        <v>344.0000000000004</v>
      </c>
      <c r="G22" s="38">
        <v>0</v>
      </c>
      <c r="H22" s="38">
        <v>344.0000000000004</v>
      </c>
    </row>
    <row r="23" spans="2:8" ht="19.5" customHeight="1">
      <c r="B23" s="11" t="s">
        <v>53</v>
      </c>
      <c r="C23" s="37">
        <f t="shared" si="0"/>
        <v>21269.999999999993</v>
      </c>
      <c r="D23" s="38">
        <v>15.000000000000062</v>
      </c>
      <c r="E23" s="38">
        <v>21254.999999999993</v>
      </c>
      <c r="F23" s="37">
        <f t="shared" si="1"/>
        <v>1894.0000000000016</v>
      </c>
      <c r="G23" s="38">
        <v>19</v>
      </c>
      <c r="H23" s="38">
        <v>1875.0000000000016</v>
      </c>
    </row>
    <row r="24" spans="2:8" ht="19.5" customHeight="1">
      <c r="B24" s="11" t="s">
        <v>54</v>
      </c>
      <c r="C24" s="37">
        <f t="shared" si="0"/>
        <v>371.00000000000028</v>
      </c>
      <c r="D24" s="38">
        <v>2.0000000000000004</v>
      </c>
      <c r="E24" s="38">
        <v>369.00000000000028</v>
      </c>
      <c r="F24" s="37">
        <f t="shared" si="1"/>
        <v>12</v>
      </c>
      <c r="G24" s="38">
        <v>0</v>
      </c>
      <c r="H24" s="38">
        <v>12</v>
      </c>
    </row>
    <row r="25" spans="2:8" ht="19.5" customHeight="1">
      <c r="B25" s="11" t="s">
        <v>55</v>
      </c>
      <c r="C25" s="37">
        <f t="shared" si="0"/>
        <v>22318.000000000029</v>
      </c>
      <c r="D25" s="38">
        <v>26.999999999999872</v>
      </c>
      <c r="E25" s="38">
        <v>22291.000000000029</v>
      </c>
      <c r="F25" s="37">
        <f t="shared" si="1"/>
        <v>998.00000000000102</v>
      </c>
      <c r="G25" s="38">
        <v>3.9999999999999991</v>
      </c>
      <c r="H25" s="38">
        <v>994.00000000000102</v>
      </c>
    </row>
    <row r="26" spans="2:8" ht="19.5" customHeight="1">
      <c r="B26" s="11" t="s">
        <v>56</v>
      </c>
      <c r="C26" s="37">
        <f t="shared" si="0"/>
        <v>4075.99999999999</v>
      </c>
      <c r="D26" s="38">
        <v>7.999999999999992</v>
      </c>
      <c r="E26" s="38">
        <v>4067.99999999999</v>
      </c>
      <c r="F26" s="37">
        <f t="shared" si="1"/>
        <v>185.00000000000034</v>
      </c>
      <c r="G26" s="38">
        <v>0</v>
      </c>
      <c r="H26" s="38">
        <v>185.00000000000034</v>
      </c>
    </row>
    <row r="27" spans="2:8" ht="19.5" customHeight="1">
      <c r="B27" s="11" t="s">
        <v>57</v>
      </c>
      <c r="C27" s="37">
        <f t="shared" si="0"/>
        <v>5263.9999999999964</v>
      </c>
      <c r="D27" s="38">
        <v>3.0000000000000013</v>
      </c>
      <c r="E27" s="38">
        <v>5260.9999999999964</v>
      </c>
      <c r="F27" s="37">
        <f t="shared" si="1"/>
        <v>899.99999999999977</v>
      </c>
      <c r="G27" s="38">
        <v>0</v>
      </c>
      <c r="H27" s="38">
        <v>899.99999999999977</v>
      </c>
    </row>
    <row r="28" spans="2:8" ht="19.5" customHeight="1">
      <c r="B28" s="11" t="s">
        <v>58</v>
      </c>
      <c r="C28" s="37">
        <f t="shared" si="0"/>
        <v>2321.9999999999995</v>
      </c>
      <c r="D28" s="38">
        <v>2.9999999999999987</v>
      </c>
      <c r="E28" s="38">
        <v>2318.9999999999995</v>
      </c>
      <c r="F28" s="37">
        <f t="shared" si="1"/>
        <v>277.99999999999989</v>
      </c>
      <c r="G28" s="38">
        <v>0</v>
      </c>
      <c r="H28" s="38">
        <v>277.99999999999989</v>
      </c>
    </row>
    <row r="29" spans="2:8" ht="19.5" customHeight="1">
      <c r="B29" s="11" t="s">
        <v>59</v>
      </c>
      <c r="C29" s="37">
        <f t="shared" si="0"/>
        <v>803.00000000000034</v>
      </c>
      <c r="D29" s="38">
        <v>0.99999999999999922</v>
      </c>
      <c r="E29" s="38">
        <v>802.00000000000034</v>
      </c>
      <c r="F29" s="37">
        <f t="shared" si="1"/>
        <v>15</v>
      </c>
      <c r="G29" s="38">
        <v>0</v>
      </c>
      <c r="H29" s="38">
        <v>15</v>
      </c>
    </row>
    <row r="30" spans="2:8" ht="19.5" customHeight="1">
      <c r="B30" s="11" t="s">
        <v>60</v>
      </c>
      <c r="C30" s="37">
        <f t="shared" si="0"/>
        <v>3739.0000000000014</v>
      </c>
      <c r="D30" s="38">
        <v>2.0000000000000027</v>
      </c>
      <c r="E30" s="38">
        <v>3737.0000000000014</v>
      </c>
      <c r="F30" s="37">
        <f t="shared" si="1"/>
        <v>189.00000000000009</v>
      </c>
      <c r="G30" s="38">
        <v>1</v>
      </c>
      <c r="H30" s="38">
        <v>188.00000000000009</v>
      </c>
    </row>
    <row r="31" spans="2:8" ht="3.75" customHeight="1">
      <c r="B31" s="12"/>
      <c r="C31" s="17"/>
      <c r="D31" s="17"/>
      <c r="E31" s="17"/>
      <c r="F31" s="17"/>
      <c r="G31" s="17"/>
      <c r="H31" s="17"/>
    </row>
  </sheetData>
  <mergeCells count="6">
    <mergeCell ref="B3:H3"/>
    <mergeCell ref="B5:H5"/>
    <mergeCell ref="B8:B10"/>
    <mergeCell ref="B6:H6"/>
    <mergeCell ref="C8:E8"/>
    <mergeCell ref="F8:H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5" orientation="landscape" r:id="rId1"/>
  <drawing r:id="rId2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sheetPr>
    <tabColor rgb="FFD3D3F5"/>
    <pageSetUpPr fitToPage="1"/>
  </sheetPr>
  <dimension ref="B2:J56"/>
  <sheetViews>
    <sheetView showGridLines="0" zoomScaleNormal="100" workbookViewId="0"/>
  </sheetViews>
  <sheetFormatPr defaultColWidth="9.140625" defaultRowHeight="14.25" outlineLevelRow="1"/>
  <cols>
    <col min="1" max="1" width="8" style="15" customWidth="1"/>
    <col min="2" max="2" width="3.5703125" style="15" customWidth="1"/>
    <col min="3" max="3" width="53.140625" style="15" customWidth="1"/>
    <col min="4" max="4" width="15.5703125" style="15" customWidth="1"/>
    <col min="5" max="5" width="17" style="15" customWidth="1"/>
    <col min="6" max="16384" width="9.140625" style="15"/>
  </cols>
  <sheetData>
    <row r="2" spans="2:10" ht="15">
      <c r="C2" s="14"/>
      <c r="E2" s="14" t="s">
        <v>330</v>
      </c>
    </row>
    <row r="3" spans="2:10" ht="31.5" customHeight="1">
      <c r="B3" s="145" t="s">
        <v>367</v>
      </c>
      <c r="C3" s="145"/>
      <c r="D3" s="145"/>
      <c r="E3" s="145"/>
    </row>
    <row r="4" spans="2:10" ht="3.75" customHeight="1"/>
    <row r="5" spans="2:10">
      <c r="B5" s="147">
        <v>2023</v>
      </c>
      <c r="C5" s="147"/>
      <c r="D5" s="147"/>
      <c r="E5" s="147"/>
      <c r="F5" s="58"/>
      <c r="G5" s="58"/>
      <c r="H5" s="58"/>
    </row>
    <row r="6" spans="2:10" ht="13.5" customHeight="1">
      <c r="B6" s="146" t="s">
        <v>40</v>
      </c>
      <c r="C6" s="146"/>
      <c r="D6" s="46"/>
      <c r="E6" s="46"/>
    </row>
    <row r="7" spans="2:10" ht="3" customHeight="1"/>
    <row r="8" spans="2:10" s="16" customFormat="1" ht="27" customHeight="1">
      <c r="B8" s="157" t="s">
        <v>38</v>
      </c>
      <c r="C8" s="157"/>
      <c r="D8" s="93" t="s">
        <v>338</v>
      </c>
      <c r="E8" s="90" t="s">
        <v>335</v>
      </c>
    </row>
    <row r="9" spans="2:10" ht="3.75" customHeight="1">
      <c r="B9" s="17"/>
      <c r="C9" s="17"/>
      <c r="D9" s="17"/>
      <c r="E9" s="17"/>
    </row>
    <row r="10" spans="2:10" ht="15.75" customHeight="1">
      <c r="C10" s="5" t="s">
        <v>366</v>
      </c>
      <c r="D10" s="39">
        <f>+('Q63'!D12+'Q63'!G12)/'Q3'!D12*1000</f>
        <v>29.89994429865844</v>
      </c>
      <c r="E10" s="40">
        <f>+('Q63'!E12+'Q63'!H12)/'Q3'!D12*1000</f>
        <v>3.575612756669036E-2</v>
      </c>
      <c r="I10" s="39"/>
      <c r="J10" s="40"/>
    </row>
    <row r="11" spans="2:10" ht="16.5" customHeight="1">
      <c r="B11" s="7" t="s">
        <v>20</v>
      </c>
      <c r="C11" s="8" t="s">
        <v>26</v>
      </c>
      <c r="D11" s="41">
        <f>+('Q63'!D13+'Q63'!G13)/'Q3'!D13*1000</f>
        <v>23.183530186126475</v>
      </c>
      <c r="E11" s="42">
        <f>+('Q63'!E13+'Q63'!H13)/'Q3'!D13*1000</f>
        <v>8.5323192062505479E-2</v>
      </c>
    </row>
    <row r="12" spans="2:10" ht="16.5" customHeight="1">
      <c r="B12" s="7" t="s">
        <v>0</v>
      </c>
      <c r="C12" s="8" t="s">
        <v>21</v>
      </c>
      <c r="D12" s="41">
        <f>+('Q63'!D14+'Q63'!G14)/'Q3'!D14*1000</f>
        <v>55.612158261164907</v>
      </c>
      <c r="E12" s="42">
        <f>+('Q63'!E14+'Q63'!H14)/'Q3'!D14*1000</f>
        <v>0</v>
      </c>
    </row>
    <row r="13" spans="2:10" ht="16.5" customHeight="1">
      <c r="B13" s="7" t="s">
        <v>1</v>
      </c>
      <c r="C13" s="8" t="s">
        <v>22</v>
      </c>
      <c r="D13" s="41">
        <f>+('Q63'!D15+'Q63'!G15)/'Q3'!D15*1000</f>
        <v>49.386785403523319</v>
      </c>
      <c r="E13" s="42">
        <f>+('Q63'!E15+'Q63'!H15)/'Q3'!D15*1000</f>
        <v>5.1677348979931072E-2</v>
      </c>
    </row>
    <row r="14" spans="2:10" hidden="1" outlineLevel="1">
      <c r="B14" s="116">
        <v>10</v>
      </c>
      <c r="C14" s="117" t="s">
        <v>523</v>
      </c>
      <c r="D14" s="125">
        <f>+('Q63'!D16+'Q63'!G16)/'Q3'!D16*1000</f>
        <v>43.38812547438075</v>
      </c>
      <c r="E14" s="126">
        <f>+('Q63'!E16+'Q63'!H16)/'Q3'!D16*1000</f>
        <v>5.6642461454805247E-2</v>
      </c>
      <c r="G14" s="18"/>
    </row>
    <row r="15" spans="2:10" hidden="1" outlineLevel="1">
      <c r="B15" s="116">
        <v>11</v>
      </c>
      <c r="C15" s="117" t="s">
        <v>524</v>
      </c>
      <c r="D15" s="125">
        <f>+('Q63'!D17+'Q63'!G17)/'Q3'!D17*1000</f>
        <v>47.493045661171024</v>
      </c>
      <c r="E15" s="126">
        <f>+('Q63'!E17+'Q63'!H17)/'Q3'!D17*1000</f>
        <v>0</v>
      </c>
      <c r="G15" s="18"/>
    </row>
    <row r="16" spans="2:10" hidden="1" outlineLevel="1">
      <c r="B16" s="116">
        <v>12</v>
      </c>
      <c r="C16" s="117" t="s">
        <v>525</v>
      </c>
      <c r="D16" s="125">
        <f>+('Q63'!D18+'Q63'!G18)/'Q3'!D18*1000</f>
        <v>15.169194865810969</v>
      </c>
      <c r="E16" s="126">
        <f>+('Q63'!E18+'Q63'!H18)/'Q3'!D18*1000</f>
        <v>0</v>
      </c>
      <c r="G16" s="18"/>
    </row>
    <row r="17" spans="2:7" hidden="1" outlineLevel="1">
      <c r="B17" s="116">
        <v>13</v>
      </c>
      <c r="C17" s="117" t="s">
        <v>526</v>
      </c>
      <c r="D17" s="125">
        <f>+('Q63'!D19+'Q63'!G19)/'Q3'!D19*1000</f>
        <v>47.684752104770816</v>
      </c>
      <c r="E17" s="126">
        <f>+('Q63'!E19+'Q63'!H19)/'Q3'!D19*1000</f>
        <v>0.11693171188026194</v>
      </c>
      <c r="G17" s="18"/>
    </row>
    <row r="18" spans="2:7" hidden="1" outlineLevel="1">
      <c r="B18" s="116">
        <v>14</v>
      </c>
      <c r="C18" s="117" t="s">
        <v>527</v>
      </c>
      <c r="D18" s="125">
        <f>+('Q63'!D20+'Q63'!G20)/'Q3'!D20*1000</f>
        <v>12.74015038031383</v>
      </c>
      <c r="E18" s="126">
        <f>+('Q63'!E20+'Q63'!H20)/'Q3'!D20*1000</f>
        <v>0</v>
      </c>
      <c r="G18" s="18"/>
    </row>
    <row r="19" spans="2:7" hidden="1" outlineLevel="1">
      <c r="B19" s="116">
        <v>15</v>
      </c>
      <c r="C19" s="117" t="s">
        <v>528</v>
      </c>
      <c r="D19" s="125">
        <f>+('Q63'!D21+'Q63'!G21)/'Q3'!D21*1000</f>
        <v>24.860055244567253</v>
      </c>
      <c r="E19" s="126">
        <f>+('Q63'!E21+'Q63'!H21)/'Q3'!D21*1000</f>
        <v>0</v>
      </c>
      <c r="G19" s="18"/>
    </row>
    <row r="20" spans="2:7" hidden="1" outlineLevel="1">
      <c r="B20" s="116">
        <v>16</v>
      </c>
      <c r="C20" s="117" t="s">
        <v>529</v>
      </c>
      <c r="D20" s="125">
        <f>+('Q63'!D22+'Q63'!G22)/'Q3'!D22*1000</f>
        <v>64.345756155620052</v>
      </c>
      <c r="E20" s="126">
        <f>+('Q63'!E22+'Q63'!H22)/'Q3'!D22*1000</f>
        <v>3.7194078702670559E-2</v>
      </c>
      <c r="G20" s="18"/>
    </row>
    <row r="21" spans="2:7" hidden="1" outlineLevel="1">
      <c r="B21" s="116">
        <v>17</v>
      </c>
      <c r="C21" s="117" t="s">
        <v>530</v>
      </c>
      <c r="D21" s="125">
        <f>+('Q63'!D23+'Q63'!G23)/'Q3'!D23*1000</f>
        <v>54.133977066988571</v>
      </c>
      <c r="E21" s="126">
        <f>+('Q63'!E23+'Q63'!H23)/'Q3'!D23*1000</f>
        <v>0.1207000603500302</v>
      </c>
      <c r="G21" s="18"/>
    </row>
    <row r="22" spans="2:7" hidden="1" outlineLevel="1">
      <c r="B22" s="116">
        <v>18</v>
      </c>
      <c r="C22" s="117" t="s">
        <v>531</v>
      </c>
      <c r="D22" s="125">
        <f>+('Q63'!D24+'Q63'!G24)/'Q3'!D24*1000</f>
        <v>26.436471540329112</v>
      </c>
      <c r="E22" s="126">
        <f>+('Q63'!E24+'Q63'!H24)/'Q3'!D24*1000</f>
        <v>0</v>
      </c>
      <c r="G22" s="18"/>
    </row>
    <row r="23" spans="2:7" hidden="1" outlineLevel="1">
      <c r="B23" s="116">
        <v>19</v>
      </c>
      <c r="C23" s="117" t="s">
        <v>532</v>
      </c>
      <c r="D23" s="125">
        <f>+('Q63'!D25+'Q63'!G25)/'Q3'!D25*1000</f>
        <v>54.343175010697479</v>
      </c>
      <c r="E23" s="126">
        <f>+('Q63'!E25+'Q63'!H25)/'Q3'!D25*1000</f>
        <v>0</v>
      </c>
      <c r="G23" s="18"/>
    </row>
    <row r="24" spans="2:7" hidden="1" outlineLevel="1">
      <c r="B24" s="116">
        <v>20</v>
      </c>
      <c r="C24" s="117" t="s">
        <v>533</v>
      </c>
      <c r="D24" s="125">
        <f>+('Q63'!D26+'Q63'!G26)/'Q3'!D26*1000</f>
        <v>35.034631161320675</v>
      </c>
      <c r="E24" s="126">
        <f>+('Q63'!E26+'Q63'!H26)/'Q3'!D26*1000</f>
        <v>0</v>
      </c>
      <c r="G24" s="18"/>
    </row>
    <row r="25" spans="2:7" hidden="1" outlineLevel="1">
      <c r="B25" s="116">
        <v>21</v>
      </c>
      <c r="C25" s="117" t="s">
        <v>534</v>
      </c>
      <c r="D25" s="125">
        <f>+('Q63'!D27+'Q63'!G27)/'Q3'!D27*1000</f>
        <v>30.745710888398143</v>
      </c>
      <c r="E25" s="126">
        <f>+('Q63'!E27+'Q63'!H27)/'Q3'!D27*1000</f>
        <v>0</v>
      </c>
      <c r="G25" s="18"/>
    </row>
    <row r="26" spans="2:7" hidden="1" outlineLevel="1">
      <c r="B26" s="116">
        <v>22</v>
      </c>
      <c r="C26" s="117" t="s">
        <v>535</v>
      </c>
      <c r="D26" s="125">
        <f>+('Q63'!D28+'Q63'!G28)/'Q3'!D28*1000</f>
        <v>64.636719927645458</v>
      </c>
      <c r="E26" s="126">
        <f>+('Q63'!E28+'Q63'!H28)/'Q3'!D28*1000</f>
        <v>0</v>
      </c>
      <c r="G26" s="18"/>
    </row>
    <row r="27" spans="2:7" hidden="1" outlineLevel="1">
      <c r="B27" s="116">
        <v>23</v>
      </c>
      <c r="C27" s="117" t="s">
        <v>536</v>
      </c>
      <c r="D27" s="125">
        <f>+('Q63'!D29+'Q63'!G29)/'Q3'!D29*1000</f>
        <v>66.011867301986911</v>
      </c>
      <c r="E27" s="126">
        <f>+('Q63'!E29+'Q63'!H29)/'Q3'!D29*1000</f>
        <v>8.9903802930863766E-2</v>
      </c>
      <c r="G27" s="18"/>
    </row>
    <row r="28" spans="2:7" hidden="1" outlineLevel="1">
      <c r="B28" s="116">
        <v>24</v>
      </c>
      <c r="C28" s="117" t="s">
        <v>537</v>
      </c>
      <c r="D28" s="125">
        <f>+('Q63'!D30+'Q63'!G30)/'Q3'!D30*1000</f>
        <v>98.609823911028769</v>
      </c>
      <c r="E28" s="126">
        <f>+('Q63'!E30+'Q63'!H30)/'Q3'!D30*1000</f>
        <v>0.27803521779425389</v>
      </c>
      <c r="G28" s="18"/>
    </row>
    <row r="29" spans="2:7" hidden="1" outlineLevel="1">
      <c r="B29" s="116">
        <v>25</v>
      </c>
      <c r="C29" s="117" t="s">
        <v>538</v>
      </c>
      <c r="D29" s="125">
        <f>+('Q63'!D31+'Q63'!G31)/'Q3'!D31*1000</f>
        <v>68.158676283411353</v>
      </c>
      <c r="E29" s="126">
        <f>+('Q63'!E31+'Q63'!H31)/'Q3'!D31*1000</f>
        <v>0.1166737378022915</v>
      </c>
      <c r="G29" s="18"/>
    </row>
    <row r="30" spans="2:7" hidden="1" outlineLevel="1">
      <c r="B30" s="116">
        <v>26</v>
      </c>
      <c r="C30" s="117" t="s">
        <v>539</v>
      </c>
      <c r="D30" s="125">
        <f>+('Q63'!D32+'Q63'!G32)/'Q3'!D32*1000</f>
        <v>22.057293472983279</v>
      </c>
      <c r="E30" s="126">
        <f>+('Q63'!E32+'Q63'!H32)/'Q3'!D32*1000</f>
        <v>0</v>
      </c>
      <c r="G30" s="18"/>
    </row>
    <row r="31" spans="2:7" hidden="1" outlineLevel="1">
      <c r="B31" s="116">
        <v>27</v>
      </c>
      <c r="C31" s="117" t="s">
        <v>540</v>
      </c>
      <c r="D31" s="125">
        <f>+('Q63'!D33+'Q63'!G33)/'Q3'!D33*1000</f>
        <v>43.773884560027817</v>
      </c>
      <c r="E31" s="126">
        <f>+('Q63'!E33+'Q63'!H33)/'Q3'!D33*1000</f>
        <v>0</v>
      </c>
      <c r="G31" s="18"/>
    </row>
    <row r="32" spans="2:7" hidden="1" outlineLevel="1">
      <c r="B32" s="116">
        <v>28</v>
      </c>
      <c r="C32" s="117" t="s">
        <v>541</v>
      </c>
      <c r="D32" s="125">
        <f>+('Q63'!D34+'Q63'!G34)/'Q3'!D34*1000</f>
        <v>74.545185623428424</v>
      </c>
      <c r="E32" s="126">
        <f>+('Q63'!E34+'Q63'!H34)/'Q3'!D34*1000</f>
        <v>3.6976778583049819E-2</v>
      </c>
      <c r="G32" s="18"/>
    </row>
    <row r="33" spans="2:7" hidden="1" outlineLevel="1">
      <c r="B33" s="116">
        <v>29</v>
      </c>
      <c r="C33" s="117" t="s">
        <v>542</v>
      </c>
      <c r="D33" s="125">
        <f>+('Q63'!D35+'Q63'!G35)/'Q3'!D35*1000</f>
        <v>48.722970542387777</v>
      </c>
      <c r="E33" s="126">
        <f>+('Q63'!E35+'Q63'!H35)/'Q3'!D35*1000</f>
        <v>5.995443462968144E-2</v>
      </c>
      <c r="G33" s="18"/>
    </row>
    <row r="34" spans="2:7" hidden="1" outlineLevel="1">
      <c r="B34" s="116">
        <v>30</v>
      </c>
      <c r="C34" s="117" t="s">
        <v>543</v>
      </c>
      <c r="D34" s="125">
        <f>+('Q63'!D36+'Q63'!G36)/'Q3'!D36*1000</f>
        <v>62.480731682252575</v>
      </c>
      <c r="E34" s="126">
        <f>+('Q63'!E36+'Q63'!H36)/'Q3'!D36*1000</f>
        <v>0</v>
      </c>
      <c r="G34" s="18"/>
    </row>
    <row r="35" spans="2:7" hidden="1" outlineLevel="1">
      <c r="B35" s="116">
        <v>31</v>
      </c>
      <c r="C35" s="117" t="s">
        <v>544</v>
      </c>
      <c r="D35" s="125">
        <f>+('Q63'!D37+'Q63'!G37)/'Q3'!D37*1000</f>
        <v>52.619758077453788</v>
      </c>
      <c r="E35" s="126">
        <f>+('Q63'!E37+'Q63'!H37)/'Q3'!D37*1000</f>
        <v>3.2085218339910834E-2</v>
      </c>
      <c r="G35" s="18"/>
    </row>
    <row r="36" spans="2:7" hidden="1" outlineLevel="1">
      <c r="B36" s="116">
        <v>32</v>
      </c>
      <c r="C36" s="117" t="s">
        <v>545</v>
      </c>
      <c r="D36" s="125">
        <f>+('Q63'!D38+'Q63'!G38)/'Q3'!D38*1000</f>
        <v>49.977716941491053</v>
      </c>
      <c r="E36" s="126">
        <f>+('Q63'!E38+'Q63'!H38)/'Q3'!D38*1000</f>
        <v>0</v>
      </c>
      <c r="G36" s="18"/>
    </row>
    <row r="37" spans="2:7" hidden="1" outlineLevel="1">
      <c r="B37" s="116">
        <v>33</v>
      </c>
      <c r="C37" s="117" t="s">
        <v>546</v>
      </c>
      <c r="D37" s="125">
        <f>+('Q63'!D39+'Q63'!G39)/'Q3'!D39*1000</f>
        <v>67.462211614956189</v>
      </c>
      <c r="E37" s="126">
        <f>+('Q63'!E39+'Q63'!H39)/'Q3'!D39*1000</f>
        <v>3.9777247414478828E-2</v>
      </c>
      <c r="G37" s="18"/>
    </row>
    <row r="38" spans="2:7" ht="16.5" customHeight="1" collapsed="1">
      <c r="B38" s="7" t="s">
        <v>2</v>
      </c>
      <c r="C38" s="8" t="s">
        <v>28</v>
      </c>
      <c r="D38" s="41">
        <f>+('Q63'!D40+'Q63'!G40)/'Q3'!D40*1000</f>
        <v>9.7620500305064084</v>
      </c>
      <c r="E38" s="42">
        <f>+('Q63'!E40+'Q63'!H40)/'Q3'!D40*1000</f>
        <v>0</v>
      </c>
    </row>
    <row r="39" spans="2:7" ht="16.5" customHeight="1">
      <c r="B39" s="7" t="s">
        <v>3</v>
      </c>
      <c r="C39" s="8" t="s">
        <v>27</v>
      </c>
      <c r="D39" s="41">
        <f>+('Q63'!D41+'Q63'!G41)/'Q3'!D41*1000</f>
        <v>84.195150452819121</v>
      </c>
      <c r="E39" s="42">
        <f>+('Q63'!E41+'Q63'!H41)/'Q3'!D41*1000</f>
        <v>5.8428279287174964E-2</v>
      </c>
    </row>
    <row r="40" spans="2:7" ht="16.5" customHeight="1">
      <c r="B40" s="7" t="s">
        <v>4</v>
      </c>
      <c r="C40" s="8" t="s">
        <v>23</v>
      </c>
      <c r="D40" s="41">
        <f>+('Q63'!D42+'Q63'!G42)/'Q3'!D42*1000</f>
        <v>36.799302219874249</v>
      </c>
      <c r="E40" s="42">
        <f>+('Q63'!E42+'Q63'!H42)/'Q3'!D42*1000</f>
        <v>0.10135010626405035</v>
      </c>
    </row>
    <row r="41" spans="2:7" ht="16.5" customHeight="1">
      <c r="B41" s="7" t="s">
        <v>5</v>
      </c>
      <c r="C41" s="9" t="s">
        <v>162</v>
      </c>
      <c r="D41" s="41">
        <f>+('Q63'!D43+'Q63'!G43)/'Q3'!D43*1000</f>
        <v>23.366009285223367</v>
      </c>
      <c r="E41" s="42">
        <f>+('Q63'!E43+'Q63'!H43)/'Q3'!D43*1000</f>
        <v>1.3904660378670327E-2</v>
      </c>
    </row>
    <row r="42" spans="2:7" ht="16.5" customHeight="1">
      <c r="B42" s="7" t="s">
        <v>6</v>
      </c>
      <c r="C42" s="9" t="s">
        <v>24</v>
      </c>
      <c r="D42" s="41">
        <f>+('Q63'!D44+'Q63'!G44)/'Q3'!D44*1000</f>
        <v>45.079354332752054</v>
      </c>
      <c r="E42" s="42">
        <f>+('Q63'!E44+'Q63'!H44)/'Q3'!D44*1000</f>
        <v>6.7703661075472515E-2</v>
      </c>
    </row>
    <row r="43" spans="2:7" ht="16.5" customHeight="1">
      <c r="B43" s="7" t="s">
        <v>7</v>
      </c>
      <c r="C43" s="9" t="s">
        <v>31</v>
      </c>
      <c r="D43" s="41">
        <f>+('Q63'!D45+'Q63'!G45)/'Q3'!D45*1000</f>
        <v>19.127595054816908</v>
      </c>
      <c r="E43" s="42">
        <f>+('Q63'!E45+'Q63'!H45)/'Q3'!D45*1000</f>
        <v>1.0141884970740705E-2</v>
      </c>
    </row>
    <row r="44" spans="2:7" ht="16.5" customHeight="1">
      <c r="B44" s="7" t="s">
        <v>8</v>
      </c>
      <c r="C44" s="9" t="s">
        <v>456</v>
      </c>
      <c r="D44" s="41">
        <f>+('Q63'!D46+'Q63'!G46)/'Q3'!D46*1000</f>
        <v>4.644063159258959</v>
      </c>
      <c r="E44" s="42">
        <f>+('Q63'!E46+'Q63'!H46)/'Q3'!D46*1000</f>
        <v>0</v>
      </c>
    </row>
    <row r="45" spans="2:7" ht="16.5" customHeight="1">
      <c r="B45" s="7" t="s">
        <v>9</v>
      </c>
      <c r="C45" s="9" t="s">
        <v>29</v>
      </c>
      <c r="D45" s="41">
        <f>+('Q63'!D47+'Q63'!G47)/'Q3'!D47*1000</f>
        <v>4.3960929106827642</v>
      </c>
      <c r="E45" s="42">
        <f>+('Q63'!E47+'Q63'!H47)/'Q3'!D47*1000</f>
        <v>0</v>
      </c>
    </row>
    <row r="46" spans="2:7" ht="16.5" customHeight="1">
      <c r="B46" s="7" t="s">
        <v>10</v>
      </c>
      <c r="C46" s="9" t="s">
        <v>30</v>
      </c>
      <c r="D46" s="41">
        <f>+('Q63'!D48+'Q63'!G48)/'Q3'!D48*1000</f>
        <v>7.7704405017635887</v>
      </c>
      <c r="E46" s="42">
        <f>+('Q63'!E48+'Q63'!H48)/'Q3'!D48*1000</f>
        <v>0</v>
      </c>
    </row>
    <row r="47" spans="2:7" ht="16.5" customHeight="1">
      <c r="B47" s="7" t="s">
        <v>11</v>
      </c>
      <c r="C47" s="9" t="s">
        <v>32</v>
      </c>
      <c r="D47" s="41">
        <f>+('Q63'!D49+'Q63'!G49)/'Q3'!D49*1000</f>
        <v>8.0441506821339459</v>
      </c>
      <c r="E47" s="42">
        <f>+('Q63'!E49+'Q63'!H49)/'Q3'!D49*1000</f>
        <v>4.9808982551913144E-3</v>
      </c>
    </row>
    <row r="48" spans="2:7" ht="16.5" customHeight="1">
      <c r="B48" s="7" t="s">
        <v>12</v>
      </c>
      <c r="C48" s="9" t="s">
        <v>457</v>
      </c>
      <c r="D48" s="41">
        <f>+('Q63'!D50+'Q63'!G50)/'Q3'!D50*1000</f>
        <v>22.420730725897243</v>
      </c>
      <c r="E48" s="42">
        <f>+('Q63'!E50+'Q63'!H50)/'Q3'!D50*1000</f>
        <v>1.6095284081764034E-2</v>
      </c>
    </row>
    <row r="49" spans="2:5" ht="16.5" customHeight="1">
      <c r="B49" s="7" t="s">
        <v>13</v>
      </c>
      <c r="C49" s="9" t="s">
        <v>33</v>
      </c>
      <c r="D49" s="41">
        <f>+('Q63'!D51+'Q63'!G51)/'Q3'!D51*1000</f>
        <v>34.832288978990071</v>
      </c>
      <c r="E49" s="42">
        <f>+('Q63'!E51+'Q63'!H51)/'Q3'!D51*1000</f>
        <v>0</v>
      </c>
    </row>
    <row r="50" spans="2:5" ht="16.5" customHeight="1">
      <c r="B50" s="7" t="s">
        <v>14</v>
      </c>
      <c r="C50" s="9" t="s">
        <v>25</v>
      </c>
      <c r="D50" s="41">
        <f>+('Q63'!D52+'Q63'!G52)/'Q3'!D52*1000</f>
        <v>12.788555326758482</v>
      </c>
      <c r="E50" s="42">
        <f>+('Q63'!E52+'Q63'!H52)/'Q3'!D52*1000</f>
        <v>1.3547198439362803E-2</v>
      </c>
    </row>
    <row r="51" spans="2:5" ht="16.5" customHeight="1">
      <c r="B51" s="7" t="s">
        <v>15</v>
      </c>
      <c r="C51" s="9" t="s">
        <v>34</v>
      </c>
      <c r="D51" s="41">
        <f>+('Q63'!D53+'Q63'!G53)/'Q3'!D53*1000</f>
        <v>35.73576270125654</v>
      </c>
      <c r="E51" s="42">
        <f>+('Q63'!E53+'Q63'!H53)/'Q3'!D53*1000</f>
        <v>5.1700258229184143E-2</v>
      </c>
    </row>
    <row r="52" spans="2:5" ht="16.5" customHeight="1">
      <c r="B52" s="7" t="s">
        <v>16</v>
      </c>
      <c r="C52" s="9" t="s">
        <v>35</v>
      </c>
      <c r="D52" s="41">
        <f>+('Q63'!D54+'Q63'!G54)/'Q3'!D54*1000</f>
        <v>27.741980833665295</v>
      </c>
      <c r="E52" s="42">
        <f>+('Q63'!E54+'Q63'!H54)/'Q3'!D54*1000</f>
        <v>0</v>
      </c>
    </row>
    <row r="53" spans="2:5" ht="16.5" customHeight="1">
      <c r="B53" s="7" t="s">
        <v>17</v>
      </c>
      <c r="C53" s="9" t="s">
        <v>36</v>
      </c>
      <c r="D53" s="41">
        <f>+('Q63'!D55+'Q63'!G55)/'Q3'!D55*1000</f>
        <v>13.112992463296596</v>
      </c>
      <c r="E53" s="42">
        <f>+('Q63'!E55+'Q63'!H55)/'Q3'!D55*1000</f>
        <v>0</v>
      </c>
    </row>
    <row r="54" spans="2:5" ht="16.5" customHeight="1">
      <c r="B54" s="7" t="s">
        <v>18</v>
      </c>
      <c r="C54" s="9" t="s">
        <v>161</v>
      </c>
      <c r="D54" s="41">
        <f>+('Q63'!D56+'Q63'!G56)/'Q3'!D56*1000</f>
        <v>8.3682008368200815</v>
      </c>
      <c r="E54" s="42">
        <f>+('Q63'!E56+'Q63'!H56)/'Q3'!D56*1000</f>
        <v>0</v>
      </c>
    </row>
    <row r="55" spans="2:5" ht="3.75" customHeight="1">
      <c r="B55" s="12"/>
      <c r="C55" s="13"/>
      <c r="D55" s="19"/>
      <c r="E55" s="19"/>
    </row>
    <row r="56" spans="2:5" ht="4.5" customHeight="1">
      <c r="C56" s="1"/>
    </row>
  </sheetData>
  <mergeCells count="4">
    <mergeCell ref="B3:E3"/>
    <mergeCell ref="B6:C6"/>
    <mergeCell ref="B5:E5"/>
    <mergeCell ref="B8:C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7" orientation="portrait" r:id="rId1"/>
  <drawing r:id="rId2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sheetPr>
    <tabColor rgb="FFD3D3F5"/>
    <pageSetUpPr fitToPage="1"/>
  </sheetPr>
  <dimension ref="B2:J30"/>
  <sheetViews>
    <sheetView showGridLines="0" zoomScaleNormal="100" workbookViewId="0"/>
  </sheetViews>
  <sheetFormatPr defaultColWidth="9.140625" defaultRowHeight="14.25"/>
  <cols>
    <col min="1" max="1" width="9.140625" style="15"/>
    <col min="2" max="2" width="29.28515625" style="15" customWidth="1"/>
    <col min="3" max="3" width="16.42578125" style="15" customWidth="1"/>
    <col min="4" max="4" width="17.42578125" style="15" customWidth="1"/>
    <col min="5" max="16384" width="9.140625" style="15"/>
  </cols>
  <sheetData>
    <row r="2" spans="2:10" ht="15">
      <c r="B2" s="14"/>
      <c r="D2" s="14" t="s">
        <v>329</v>
      </c>
    </row>
    <row r="3" spans="2:10" ht="42.75" customHeight="1">
      <c r="B3" s="145" t="s">
        <v>368</v>
      </c>
      <c r="C3" s="145"/>
      <c r="D3" s="145"/>
    </row>
    <row r="4" spans="2:10" ht="3.75" customHeight="1"/>
    <row r="5" spans="2:10">
      <c r="B5" s="147">
        <v>2023</v>
      </c>
      <c r="C5" s="147"/>
      <c r="D5" s="147"/>
      <c r="E5" s="58"/>
      <c r="F5" s="58"/>
      <c r="G5" s="58"/>
      <c r="H5" s="58"/>
      <c r="I5" s="58"/>
      <c r="J5" s="58"/>
    </row>
    <row r="6" spans="2:10">
      <c r="B6" s="26" t="s">
        <v>40</v>
      </c>
      <c r="C6" s="46"/>
      <c r="D6" s="46"/>
    </row>
    <row r="7" spans="2:10" ht="3.75" customHeight="1"/>
    <row r="8" spans="2:10" s="16" customFormat="1" ht="32.25" customHeight="1">
      <c r="B8" s="59" t="s">
        <v>42</v>
      </c>
      <c r="C8" s="93" t="s">
        <v>338</v>
      </c>
      <c r="D8" s="90" t="s">
        <v>335</v>
      </c>
    </row>
    <row r="9" spans="2:10" ht="3.75" customHeight="1">
      <c r="B9" s="17"/>
      <c r="C9" s="17"/>
      <c r="D9" s="17"/>
    </row>
    <row r="10" spans="2:10" ht="18" customHeight="1">
      <c r="B10" s="5" t="s">
        <v>365</v>
      </c>
      <c r="C10" s="39">
        <f>+('Q64'!C12+'Q64'!F12)/'Q4'!C12*1000</f>
        <v>29.89994429865844</v>
      </c>
      <c r="D10" s="40">
        <f>+('Q64'!D12+'Q64'!G12)/'Q4'!C12*1000</f>
        <v>3.575612756669036E-2</v>
      </c>
    </row>
    <row r="11" spans="2:10" ht="18" customHeight="1">
      <c r="B11" s="11" t="s">
        <v>43</v>
      </c>
      <c r="C11" s="41">
        <f>+('Q64'!C13+'Q64'!F13)/'Q4'!C13*1000</f>
        <v>43.912622621610538</v>
      </c>
      <c r="D11" s="42">
        <f>+('Q64'!D13+'Q64'!G13)/'Q4'!C13*1000</f>
        <v>4.3341953566320597E-2</v>
      </c>
    </row>
    <row r="12" spans="2:10" ht="18" customHeight="1">
      <c r="B12" s="11" t="s">
        <v>44</v>
      </c>
      <c r="C12" s="41">
        <f>+('Q64'!C14+'Q64'!F14)/'Q4'!C14*1000</f>
        <v>14.24154237904696</v>
      </c>
      <c r="D12" s="42">
        <f>+('Q64'!D14+'Q64'!G14)/'Q4'!C14*1000</f>
        <v>5.4565296471444362E-2</v>
      </c>
    </row>
    <row r="13" spans="2:10" ht="18" customHeight="1">
      <c r="B13" s="11" t="s">
        <v>46</v>
      </c>
      <c r="C13" s="41">
        <f>+('Q64'!C15+'Q64'!F15)/'Q4'!C15*1000</f>
        <v>37.178448841066071</v>
      </c>
      <c r="D13" s="42">
        <f>+('Q64'!D15+'Q64'!G15)/'Q4'!C15*1000</f>
        <v>4.1780760281281235E-2</v>
      </c>
    </row>
    <row r="14" spans="2:10" ht="18" customHeight="1">
      <c r="B14" s="11" t="s">
        <v>45</v>
      </c>
      <c r="C14" s="41">
        <f>+('Q64'!C16+'Q64'!F16)/'Q4'!C16*1000</f>
        <v>15.597772961026848</v>
      </c>
      <c r="D14" s="42">
        <f>+('Q64'!D16+'Q64'!G16)/'Q4'!C16*1000</f>
        <v>4.250074376301595E-2</v>
      </c>
    </row>
    <row r="15" spans="2:10" ht="18" customHeight="1">
      <c r="B15" s="11" t="s">
        <v>47</v>
      </c>
      <c r="C15" s="41">
        <f>+('Q64'!C17+'Q64'!F17)/'Q4'!C17*1000</f>
        <v>18.625410381305883</v>
      </c>
      <c r="D15" s="42">
        <f>+('Q64'!D17+'Q64'!G17)/'Q4'!C17*1000</f>
        <v>0</v>
      </c>
    </row>
    <row r="16" spans="2:10" ht="18" customHeight="1">
      <c r="B16" s="11" t="s">
        <v>48</v>
      </c>
      <c r="C16" s="41">
        <f>+('Q64'!C18+'Q64'!F18)/'Q4'!C18*1000</f>
        <v>31.823877451102373</v>
      </c>
      <c r="D16" s="42">
        <f>+('Q64'!D18+'Q64'!G18)/'Q4'!C18*1000</f>
        <v>8.2982731293617662E-3</v>
      </c>
    </row>
    <row r="17" spans="2:4" ht="18" customHeight="1">
      <c r="B17" s="11" t="s">
        <v>49</v>
      </c>
      <c r="C17" s="41">
        <f>+('Q64'!C19+'Q64'!F19)/'Q4'!C19*1000</f>
        <v>17.941434033191594</v>
      </c>
      <c r="D17" s="42">
        <f>+('Q64'!D19+'Q64'!G19)/'Q4'!C19*1000</f>
        <v>0</v>
      </c>
    </row>
    <row r="18" spans="2:4" ht="18" customHeight="1">
      <c r="B18" s="11" t="s">
        <v>50</v>
      </c>
      <c r="C18" s="41">
        <f>+('Q64'!C20+'Q64'!F20)/'Q4'!C20*1000</f>
        <v>21.355082117707692</v>
      </c>
      <c r="D18" s="42">
        <f>+('Q64'!D20+'Q64'!G20)/'Q4'!C20*1000</f>
        <v>2.2390649664700054E-2</v>
      </c>
    </row>
    <row r="19" spans="2:4" ht="18" customHeight="1">
      <c r="B19" s="11" t="s">
        <v>51</v>
      </c>
      <c r="C19" s="41">
        <f>+('Q64'!C21+'Q64'!F21)/'Q4'!C21*1000</f>
        <v>23.275915292955585</v>
      </c>
      <c r="D19" s="42">
        <f>+('Q64'!D21+'Q64'!G21)/'Q4'!C21*1000</f>
        <v>6.1739828363277328E-2</v>
      </c>
    </row>
    <row r="20" spans="2:4" ht="18" customHeight="1">
      <c r="B20" s="11" t="s">
        <v>52</v>
      </c>
      <c r="C20" s="41">
        <f>+('Q64'!C22+'Q64'!F22)/'Q4'!C22*1000</f>
        <v>45.239867709693513</v>
      </c>
      <c r="D20" s="42">
        <f>+('Q64'!D22+'Q64'!G22)/'Q4'!C22*1000</f>
        <v>4.2713659828412971E-2</v>
      </c>
    </row>
    <row r="21" spans="2:4" ht="18" customHeight="1">
      <c r="B21" s="11" t="s">
        <v>53</v>
      </c>
      <c r="C21" s="41">
        <f>+('Q64'!C23+'Q64'!F23)/'Q4'!C23*1000</f>
        <v>22.07394447398595</v>
      </c>
      <c r="D21" s="42">
        <f>+('Q64'!D23+'Q64'!G23)/'Q4'!C23*1000</f>
        <v>3.2400022108250902E-2</v>
      </c>
    </row>
    <row r="22" spans="2:4" ht="18" customHeight="1">
      <c r="B22" s="11" t="s">
        <v>54</v>
      </c>
      <c r="C22" s="41">
        <f>+('Q64'!C24+'Q64'!F24)/'Q4'!C24*1000</f>
        <v>15.296748941608813</v>
      </c>
      <c r="D22" s="42">
        <f>+('Q64'!D24+'Q64'!G24)/'Q4'!C24*1000</f>
        <v>7.9878584551482001E-2</v>
      </c>
    </row>
    <row r="23" spans="2:4" ht="18" customHeight="1">
      <c r="B23" s="11" t="s">
        <v>55</v>
      </c>
      <c r="C23" s="41">
        <f>+('Q64'!C25+'Q64'!F25)/'Q4'!C25*1000</f>
        <v>33.485566566135319</v>
      </c>
      <c r="D23" s="42">
        <f>+('Q64'!D25+'Q64'!G25)/'Q4'!C25*1000</f>
        <v>4.4521039781703096E-2</v>
      </c>
    </row>
    <row r="24" spans="2:4" ht="18" customHeight="1">
      <c r="B24" s="11" t="s">
        <v>56</v>
      </c>
      <c r="C24" s="41">
        <f>+('Q64'!C26+'Q64'!F26)/'Q4'!C26*1000</f>
        <v>34.886481795331669</v>
      </c>
      <c r="D24" s="42">
        <f>+('Q64'!D26+'Q64'!G26)/'Q4'!C26*1000</f>
        <v>6.5499144417426353E-2</v>
      </c>
    </row>
    <row r="25" spans="2:4" ht="18" customHeight="1">
      <c r="B25" s="11" t="s">
        <v>57</v>
      </c>
      <c r="C25" s="41">
        <f>+('Q64'!C27+'Q64'!F27)/'Q4'!C27*1000</f>
        <v>29.74472807991145</v>
      </c>
      <c r="D25" s="42">
        <f>+('Q64'!D27+'Q64'!G27)/'Q4'!C27*1000</f>
        <v>1.4476668436037387E-2</v>
      </c>
    </row>
    <row r="26" spans="2:4" ht="18" customHeight="1">
      <c r="B26" s="11" t="s">
        <v>58</v>
      </c>
      <c r="C26" s="41">
        <f>+('Q64'!C28+'Q64'!F28)/'Q4'!C28*1000</f>
        <v>35.404978484666962</v>
      </c>
      <c r="D26" s="42">
        <f>+('Q64'!D28+'Q64'!G28)/'Q4'!C28*1000</f>
        <v>4.0851898251538794E-2</v>
      </c>
    </row>
    <row r="27" spans="2:4" ht="18" customHeight="1">
      <c r="B27" s="11" t="s">
        <v>59</v>
      </c>
      <c r="C27" s="41">
        <f>+('Q64'!C29+'Q64'!F29)/'Q4'!C29*1000</f>
        <v>20.132906719173132</v>
      </c>
      <c r="D27" s="42">
        <f>+('Q64'!D29+'Q64'!G29)/'Q4'!C29*1000</f>
        <v>2.4612355402412113E-2</v>
      </c>
    </row>
    <row r="28" spans="2:4" ht="18" customHeight="1">
      <c r="B28" s="11" t="s">
        <v>60</v>
      </c>
      <c r="C28" s="41">
        <f>+('Q64'!C30+'Q64'!F30)/'Q4'!C30*1000</f>
        <v>35.620040807073245</v>
      </c>
      <c r="D28" s="42">
        <f>+('Q64'!D30+'Q64'!G30)/'Q4'!C30*1000</f>
        <v>2.7204715484017261E-2</v>
      </c>
    </row>
    <row r="29" spans="2:4" ht="3.75" customHeight="1">
      <c r="B29" s="12"/>
      <c r="C29" s="17"/>
      <c r="D29" s="17"/>
    </row>
    <row r="30" spans="2:4" ht="3" customHeight="1"/>
  </sheetData>
  <mergeCells count="2">
    <mergeCell ref="B5:D5"/>
    <mergeCell ref="B3:D3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sheetPr>
    <tabColor rgb="FFD3D3F5"/>
    <pageSetUpPr fitToPage="1"/>
  </sheetPr>
  <dimension ref="B2:J59"/>
  <sheetViews>
    <sheetView showGridLines="0" zoomScaleNormal="100" workbookViewId="0"/>
  </sheetViews>
  <sheetFormatPr defaultColWidth="9.140625" defaultRowHeight="14.25" outlineLevelRow="1"/>
  <cols>
    <col min="1" max="1" width="8" style="15" customWidth="1"/>
    <col min="2" max="2" width="3.5703125" style="15" customWidth="1"/>
    <col min="3" max="3" width="55.28515625" style="15" customWidth="1"/>
    <col min="4" max="4" width="14.85546875" style="15" customWidth="1"/>
    <col min="5" max="5" width="13" style="15" customWidth="1"/>
    <col min="6" max="16384" width="9.140625" style="15"/>
  </cols>
  <sheetData>
    <row r="2" spans="2:9" ht="15">
      <c r="C2" s="14"/>
      <c r="E2" s="14" t="s">
        <v>361</v>
      </c>
    </row>
    <row r="3" spans="2:9" ht="39" customHeight="1">
      <c r="B3" s="145" t="s">
        <v>369</v>
      </c>
      <c r="C3" s="145"/>
      <c r="D3" s="145"/>
      <c r="E3" s="145"/>
    </row>
    <row r="4" spans="2:9" ht="6" customHeight="1">
      <c r="B4" s="45"/>
      <c r="C4" s="45"/>
      <c r="D4" s="45"/>
      <c r="E4" s="45"/>
    </row>
    <row r="5" spans="2:9">
      <c r="B5" s="147">
        <v>2023</v>
      </c>
      <c r="C5" s="147"/>
      <c r="D5" s="147"/>
      <c r="E5" s="147"/>
      <c r="F5" s="58"/>
      <c r="G5" s="58"/>
      <c r="H5" s="58"/>
      <c r="I5" s="58"/>
    </row>
    <row r="6" spans="2:9" ht="13.5" customHeight="1">
      <c r="B6" s="146" t="s">
        <v>40</v>
      </c>
      <c r="C6" s="146"/>
      <c r="D6" s="46"/>
      <c r="E6" s="46"/>
    </row>
    <row r="7" spans="2:9" ht="3.75" customHeight="1"/>
    <row r="8" spans="2:9" s="16" customFormat="1" ht="33.75" customHeight="1">
      <c r="B8" s="157" t="s">
        <v>38</v>
      </c>
      <c r="C8" s="157"/>
      <c r="D8" s="93" t="s">
        <v>479</v>
      </c>
      <c r="E8" s="90" t="s">
        <v>453</v>
      </c>
    </row>
    <row r="9" spans="2:9" ht="3.75" customHeight="1">
      <c r="B9" s="17"/>
      <c r="C9" s="17"/>
      <c r="D9" s="17"/>
      <c r="E9" s="17"/>
    </row>
    <row r="10" spans="2:9" ht="15.75" customHeight="1">
      <c r="C10" s="5" t="s">
        <v>365</v>
      </c>
      <c r="D10" s="39">
        <f>+'Q63'!D12/'APOIO TAXAS'!C4*1000000</f>
        <v>17.832644142487563</v>
      </c>
      <c r="E10" s="43">
        <f>+'Q57'!J14/'APOIO TAXAS'!C4*1000000</f>
        <v>417.07674272533541</v>
      </c>
    </row>
    <row r="11" spans="2:9" ht="17.25" customHeight="1">
      <c r="B11" s="7" t="s">
        <v>20</v>
      </c>
      <c r="C11" s="8" t="s">
        <v>26</v>
      </c>
      <c r="D11" s="41">
        <f>+'Q63'!D13/'APOIO TAXAS'!C5*1000000</f>
        <v>14.653288449116053</v>
      </c>
      <c r="E11" s="44">
        <f>+'Q57'!J15/'APOIO TAXAS'!C5*1000000</f>
        <v>388.7417569543623</v>
      </c>
    </row>
    <row r="12" spans="2:9" ht="17.25" customHeight="1">
      <c r="B12" s="7" t="s">
        <v>0</v>
      </c>
      <c r="C12" s="8" t="s">
        <v>21</v>
      </c>
      <c r="D12" s="41">
        <f>+'Q63'!D14/'APOIO TAXAS'!C6*1000000</f>
        <v>35.035804402361443</v>
      </c>
      <c r="E12" s="44">
        <f>+'Q57'!J16/'APOIO TAXAS'!C6*1000000</f>
        <v>1034.5572528525868</v>
      </c>
    </row>
    <row r="13" spans="2:9" ht="17.25" customHeight="1">
      <c r="B13" s="7" t="s">
        <v>1</v>
      </c>
      <c r="C13" s="8" t="s">
        <v>22</v>
      </c>
      <c r="D13" s="41">
        <f>+'Q63'!D15/'APOIO TAXAS'!C7*1000000</f>
        <v>27.960998170879837</v>
      </c>
      <c r="E13" s="44">
        <f>+'Q57'!J17/'APOIO TAXAS'!C7*1000000</f>
        <v>567.39717903247185</v>
      </c>
    </row>
    <row r="14" spans="2:9" hidden="1" outlineLevel="1">
      <c r="B14" s="116">
        <v>10</v>
      </c>
      <c r="C14" s="117" t="s">
        <v>523</v>
      </c>
      <c r="D14" s="125">
        <f>+'Q63'!D16/'APOIO TAXAS'!C8*1000000</f>
        <v>26.037092763796867</v>
      </c>
      <c r="E14" s="139">
        <f>+'Q57'!J18/'APOIO TAXAS'!C8*1000000</f>
        <v>5.0002647283011868E-2</v>
      </c>
      <c r="G14" s="18"/>
    </row>
    <row r="15" spans="2:9" hidden="1" outlineLevel="1">
      <c r="B15" s="116">
        <v>11</v>
      </c>
      <c r="C15" s="117" t="s">
        <v>524</v>
      </c>
      <c r="D15" s="125">
        <f>+'Q63'!D17/'APOIO TAXAS'!C9*1000000</f>
        <v>25.069933755988224</v>
      </c>
      <c r="E15" s="139">
        <f>+'Q57'!J19/'APOIO TAXAS'!C9*1000000</f>
        <v>3584.6019590020874</v>
      </c>
      <c r="G15" s="18"/>
    </row>
    <row r="16" spans="2:9" hidden="1" outlineLevel="1">
      <c r="B16" s="116">
        <v>12</v>
      </c>
      <c r="C16" s="117" t="s">
        <v>525</v>
      </c>
      <c r="D16" s="125">
        <f>+'Q63'!D18/'APOIO TAXAS'!C10*1000000</f>
        <v>16.148132199375603</v>
      </c>
      <c r="E16" s="139">
        <f>+'Q57'!J20/'APOIO TAXAS'!C10*1000000</f>
        <v>19738.400258370119</v>
      </c>
      <c r="G16" s="18"/>
    </row>
    <row r="17" spans="2:7" hidden="1" outlineLevel="1">
      <c r="B17" s="116">
        <v>13</v>
      </c>
      <c r="C17" s="117" t="s">
        <v>526</v>
      </c>
      <c r="D17" s="125">
        <f>+'Q63'!D19/'APOIO TAXAS'!C11*1000000</f>
        <v>26.734879027613367</v>
      </c>
      <c r="E17" s="139">
        <f>+'Q57'!J21/'APOIO TAXAS'!C11*1000000</f>
        <v>3.9633162728206313</v>
      </c>
      <c r="G17" s="18"/>
    </row>
    <row r="18" spans="2:7" hidden="1" outlineLevel="1">
      <c r="B18" s="116">
        <v>14</v>
      </c>
      <c r="C18" s="117" t="s">
        <v>527</v>
      </c>
      <c r="D18" s="125">
        <f>+'Q63'!D20/'APOIO TAXAS'!C12*1000000</f>
        <v>7.8811049651817964</v>
      </c>
      <c r="E18" s="139">
        <f>+'Q57'!J22/'APOIO TAXAS'!C12*1000000</f>
        <v>318.02152163848007</v>
      </c>
      <c r="G18" s="18"/>
    </row>
    <row r="19" spans="2:7" hidden="1" outlineLevel="1">
      <c r="B19" s="116">
        <v>15</v>
      </c>
      <c r="C19" s="117" t="s">
        <v>528</v>
      </c>
      <c r="D19" s="125">
        <f>+'Q63'!D21/'APOIO TAXAS'!C13*1000000</f>
        <v>14.914753618164179</v>
      </c>
      <c r="E19" s="139">
        <f>+'Q57'!J23/'APOIO TAXAS'!C13*1000000</f>
        <v>368.67498894167005</v>
      </c>
      <c r="G19" s="18"/>
    </row>
    <row r="20" spans="2:7" hidden="1" outlineLevel="1">
      <c r="B20" s="116">
        <v>16</v>
      </c>
      <c r="C20" s="117" t="s">
        <v>529</v>
      </c>
      <c r="D20" s="125">
        <f>+'Q63'!D22/'APOIO TAXAS'!C14*1000000</f>
        <v>37.693536625916572</v>
      </c>
      <c r="E20" s="139">
        <f>+'Q57'!J24/'APOIO TAXAS'!C14*1000000</f>
        <v>536.15727249385361</v>
      </c>
      <c r="G20" s="18"/>
    </row>
    <row r="21" spans="2:7" hidden="1" outlineLevel="1">
      <c r="B21" s="116">
        <v>17</v>
      </c>
      <c r="C21" s="117" t="s">
        <v>530</v>
      </c>
      <c r="D21" s="125">
        <f>+'Q63'!D23/'APOIO TAXAS'!C15*1000000</f>
        <v>31.423283374463807</v>
      </c>
      <c r="E21" s="139">
        <f>+'Q57'!J25/'APOIO TAXAS'!C15*1000000</f>
        <v>1831.2675949112881</v>
      </c>
      <c r="G21" s="18"/>
    </row>
    <row r="22" spans="2:7" hidden="1" outlineLevel="1">
      <c r="B22" s="116">
        <v>18</v>
      </c>
      <c r="C22" s="117" t="s">
        <v>531</v>
      </c>
      <c r="D22" s="125">
        <f>+'Q63'!D24/'APOIO TAXAS'!C16*1000000</f>
        <v>14.18011303137029</v>
      </c>
      <c r="E22" s="139">
        <f>+'Q57'!J26/'APOIO TAXAS'!C16*1000000</f>
        <v>843.23040380047451</v>
      </c>
      <c r="G22" s="18"/>
    </row>
    <row r="23" spans="2:7" hidden="1" outlineLevel="1">
      <c r="B23" s="116">
        <v>19</v>
      </c>
      <c r="C23" s="117" t="s">
        <v>532</v>
      </c>
      <c r="D23" s="125">
        <f>+'Q63'!D25/'APOIO TAXAS'!C17*1000000</f>
        <v>14.682868396226992</v>
      </c>
      <c r="E23" s="139">
        <f>+'Q57'!J27/'APOIO TAXAS'!C17*1000000</f>
        <v>3023.0394598009566</v>
      </c>
      <c r="G23" s="18"/>
    </row>
    <row r="24" spans="2:7" hidden="1" outlineLevel="1">
      <c r="B24" s="116">
        <v>20</v>
      </c>
      <c r="C24" s="117" t="s">
        <v>533</v>
      </c>
      <c r="D24" s="125">
        <f>+'Q63'!D26/'APOIO TAXAS'!C18*1000000</f>
        <v>21.334152927458007</v>
      </c>
      <c r="E24" s="139">
        <f>+'Q57'!J28/'APOIO TAXAS'!C18*1000000</f>
        <v>28.813855945849671</v>
      </c>
      <c r="G24" s="18"/>
    </row>
    <row r="25" spans="2:7" hidden="1" outlineLevel="1">
      <c r="B25" s="116">
        <v>21</v>
      </c>
      <c r="C25" s="117" t="s">
        <v>534</v>
      </c>
      <c r="D25" s="125">
        <f>+'Q63'!D27/'APOIO TAXAS'!C19*1000000</f>
        <v>16.208302078152094</v>
      </c>
      <c r="E25" s="139">
        <f>+'Q57'!J29/'APOIO TAXAS'!C19*1000000</f>
        <v>517.53005297946743</v>
      </c>
      <c r="G25" s="18"/>
    </row>
    <row r="26" spans="2:7" hidden="1" outlineLevel="1">
      <c r="B26" s="116">
        <v>22</v>
      </c>
      <c r="C26" s="117" t="s">
        <v>535</v>
      </c>
      <c r="D26" s="125">
        <f>+'Q63'!D28/'APOIO TAXAS'!C20*1000000</f>
        <v>36.078980104683019</v>
      </c>
      <c r="E26" s="139">
        <f>+'Q57'!J30/'APOIO TAXAS'!C20*1000000</f>
        <v>124.95506644535919</v>
      </c>
      <c r="G26" s="18"/>
    </row>
    <row r="27" spans="2:7" hidden="1" outlineLevel="1">
      <c r="B27" s="116">
        <v>23</v>
      </c>
      <c r="C27" s="117" t="s">
        <v>536</v>
      </c>
      <c r="D27" s="125">
        <f>+'Q63'!D29/'APOIO TAXAS'!C21*1000000</f>
        <v>38.047544530926032</v>
      </c>
      <c r="E27" s="139">
        <f>+'Q57'!J31/'APOIO TAXAS'!C21*1000000</f>
        <v>485.57180957300585</v>
      </c>
      <c r="G27" s="18"/>
    </row>
    <row r="28" spans="2:7" hidden="1" outlineLevel="1">
      <c r="B28" s="116">
        <v>24</v>
      </c>
      <c r="C28" s="117" t="s">
        <v>537</v>
      </c>
      <c r="D28" s="125">
        <f>+'Q63'!D30/'APOIO TAXAS'!C22*1000000</f>
        <v>58.652455440461125</v>
      </c>
      <c r="E28" s="139">
        <f>+'Q57'!J32/'APOIO TAXAS'!C22*1000000</f>
        <v>4062.3419083976737</v>
      </c>
      <c r="G28" s="18"/>
    </row>
    <row r="29" spans="2:7" hidden="1" outlineLevel="1">
      <c r="B29" s="116">
        <v>25</v>
      </c>
      <c r="C29" s="117" t="s">
        <v>538</v>
      </c>
      <c r="D29" s="125">
        <f>+'Q63'!D31/'APOIO TAXAS'!C23*1000000</f>
        <v>39.540630298273271</v>
      </c>
      <c r="E29" s="139">
        <f>+'Q57'!J33/'APOIO TAXAS'!C23*1000000</f>
        <v>112.50006784579774</v>
      </c>
      <c r="G29" s="18"/>
    </row>
    <row r="30" spans="2:7" hidden="1" outlineLevel="1">
      <c r="B30" s="116">
        <v>26</v>
      </c>
      <c r="C30" s="117" t="s">
        <v>539</v>
      </c>
      <c r="D30" s="125">
        <f>+'Q63'!D32/'APOIO TAXAS'!C24*1000000</f>
        <v>10.837471311567233</v>
      </c>
      <c r="E30" s="139">
        <f>+'Q57'!J34/'APOIO TAXAS'!C24*1000000</f>
        <v>5877.8420353960173</v>
      </c>
      <c r="G30" s="18"/>
    </row>
    <row r="31" spans="2:7" hidden="1" outlineLevel="1">
      <c r="B31" s="116">
        <v>27</v>
      </c>
      <c r="C31" s="117" t="s">
        <v>540</v>
      </c>
      <c r="D31" s="125">
        <f>+'Q63'!D33/'APOIO TAXAS'!C25*1000000</f>
        <v>22.928964340160256</v>
      </c>
      <c r="E31" s="139">
        <f>+'Q57'!J35/'APOIO TAXAS'!C25*1000000</f>
        <v>86.761357528345087</v>
      </c>
      <c r="G31" s="18"/>
    </row>
    <row r="32" spans="2:7" hidden="1" outlineLevel="1">
      <c r="B32" s="116">
        <v>28</v>
      </c>
      <c r="C32" s="117" t="s">
        <v>541</v>
      </c>
      <c r="D32" s="125">
        <f>+'Q63'!D34/'APOIO TAXAS'!C26*1000000</f>
        <v>42.211414684734564</v>
      </c>
      <c r="E32" s="139">
        <f>+'Q57'!J36/'APOIO TAXAS'!C26*1000000</f>
        <v>300.47119366811563</v>
      </c>
      <c r="G32" s="18"/>
    </row>
    <row r="33" spans="2:7" hidden="1" outlineLevel="1">
      <c r="B33" s="116">
        <v>29</v>
      </c>
      <c r="C33" s="117" t="s">
        <v>542</v>
      </c>
      <c r="D33" s="125">
        <f>+'Q63'!D35/'APOIO TAXAS'!C27*1000000</f>
        <v>26.211348018654036</v>
      </c>
      <c r="E33" s="139">
        <f>+'Q57'!J37/'APOIO TAXAS'!C27*1000000</f>
        <v>426.54012973213082</v>
      </c>
      <c r="G33" s="18"/>
    </row>
    <row r="34" spans="2:7" hidden="1" outlineLevel="1">
      <c r="B34" s="116">
        <v>30</v>
      </c>
      <c r="C34" s="117" t="s">
        <v>543</v>
      </c>
      <c r="D34" s="125">
        <f>+'Q63'!D36/'APOIO TAXAS'!C28*1000000</f>
        <v>33.771242696801593</v>
      </c>
      <c r="E34" s="139">
        <f>+'Q57'!J38/'APOIO TAXAS'!C28*1000000</f>
        <v>1947.4972867648621</v>
      </c>
      <c r="G34" s="18"/>
    </row>
    <row r="35" spans="2:7" hidden="1" outlineLevel="1">
      <c r="B35" s="116">
        <v>31</v>
      </c>
      <c r="C35" s="117" t="s">
        <v>544</v>
      </c>
      <c r="D35" s="125">
        <f>+'Q63'!D37/'APOIO TAXAS'!C29*1000000</f>
        <v>29.727942060868724</v>
      </c>
      <c r="E35" s="139">
        <f>+'Q57'!J39/'APOIO TAXAS'!C29*1000000</f>
        <v>153.90210998592579</v>
      </c>
      <c r="G35" s="18"/>
    </row>
    <row r="36" spans="2:7" hidden="1" outlineLevel="1">
      <c r="B36" s="116">
        <v>32</v>
      </c>
      <c r="C36" s="117" t="s">
        <v>545</v>
      </c>
      <c r="D36" s="125">
        <f>+'Q63'!D38/'APOIO TAXAS'!C30*1000000</f>
        <v>28.085510626311589</v>
      </c>
      <c r="E36" s="139">
        <f>+'Q57'!J40/'APOIO TAXAS'!C30*1000000</f>
        <v>1570.164147079078</v>
      </c>
      <c r="G36" s="18"/>
    </row>
    <row r="37" spans="2:7" hidden="1" outlineLevel="1">
      <c r="B37" s="116">
        <v>33</v>
      </c>
      <c r="C37" s="117" t="s">
        <v>546</v>
      </c>
      <c r="D37" s="125">
        <f>+'Q63'!D39/'APOIO TAXAS'!C31*1000000</f>
        <v>32.710017400409612</v>
      </c>
      <c r="E37" s="139">
        <f>+'Q57'!J41/'APOIO TAXAS'!C31*1000000</f>
        <v>209.8342902977283</v>
      </c>
      <c r="G37" s="18"/>
    </row>
    <row r="38" spans="2:7" ht="17.25" customHeight="1" collapsed="1">
      <c r="B38" s="7" t="s">
        <v>2</v>
      </c>
      <c r="C38" s="8" t="s">
        <v>28</v>
      </c>
      <c r="D38" s="41">
        <f>+'Q63'!D40/'APOIO TAXAS'!C32*1000000</f>
        <v>6.2115181142740941</v>
      </c>
      <c r="E38" s="44">
        <f>+'Q57'!J42/'APOIO TAXAS'!C32*1000000</f>
        <v>208.82948927848261</v>
      </c>
    </row>
    <row r="39" spans="2:7" ht="17.25" customHeight="1">
      <c r="B39" s="7" t="s">
        <v>3</v>
      </c>
      <c r="C39" s="8" t="s">
        <v>27</v>
      </c>
      <c r="D39" s="41">
        <f>+'Q63'!D41/'APOIO TAXAS'!C33*1000000</f>
        <v>49.74995596609692</v>
      </c>
      <c r="E39" s="44">
        <f>+'Q57'!J43/'APOIO TAXAS'!C33*1000000</f>
        <v>1079.4702020514692</v>
      </c>
    </row>
    <row r="40" spans="2:7" ht="17.25" customHeight="1">
      <c r="B40" s="7" t="s">
        <v>4</v>
      </c>
      <c r="C40" s="8" t="s">
        <v>23</v>
      </c>
      <c r="D40" s="41">
        <f>+'Q63'!D42/'APOIO TAXAS'!C34*1000000</f>
        <v>23.978088633042603</v>
      </c>
      <c r="E40" s="44">
        <f>+'Q57'!J44/'APOIO TAXAS'!C34*1000000</f>
        <v>759.93938704403058</v>
      </c>
    </row>
    <row r="41" spans="2:7" ht="17.25" customHeight="1">
      <c r="B41" s="7" t="s">
        <v>5</v>
      </c>
      <c r="C41" s="9" t="s">
        <v>162</v>
      </c>
      <c r="D41" s="41">
        <f>+'Q63'!D43/'APOIO TAXAS'!C35*1000000</f>
        <v>13.998137920918516</v>
      </c>
      <c r="E41" s="44">
        <f>+'Q57'!J45/'APOIO TAXAS'!C35*1000000</f>
        <v>295.54490621322287</v>
      </c>
    </row>
    <row r="42" spans="2:7" ht="17.25" customHeight="1">
      <c r="B42" s="7" t="s">
        <v>6</v>
      </c>
      <c r="C42" s="9" t="s">
        <v>24</v>
      </c>
      <c r="D42" s="41">
        <f>+'Q63'!D44/'APOIO TAXAS'!C36*1000000</f>
        <v>25.092909388925879</v>
      </c>
      <c r="E42" s="44">
        <f>+'Q57'!J46/'APOIO TAXAS'!C36*1000000</f>
        <v>660.2323660220992</v>
      </c>
    </row>
    <row r="43" spans="2:7" ht="17.25" customHeight="1">
      <c r="B43" s="7" t="s">
        <v>7</v>
      </c>
      <c r="C43" s="9" t="s">
        <v>31</v>
      </c>
      <c r="D43" s="41">
        <f>+'Q63'!D45/'APOIO TAXAS'!C37*1000000</f>
        <v>11.653940092732716</v>
      </c>
      <c r="E43" s="44">
        <f>+'Q57'!J47/'APOIO TAXAS'!C37*1000000</f>
        <v>281.72371370303887</v>
      </c>
    </row>
    <row r="44" spans="2:7" ht="17.25" customHeight="1">
      <c r="B44" s="7" t="s">
        <v>8</v>
      </c>
      <c r="C44" s="9" t="s">
        <v>456</v>
      </c>
      <c r="D44" s="41">
        <f>+'Q63'!D46/'APOIO TAXAS'!C38*1000000</f>
        <v>2.4249552086433357</v>
      </c>
      <c r="E44" s="44">
        <f>+'Q57'!J48/'APOIO TAXAS'!C38*1000000</f>
        <v>41.075495941202107</v>
      </c>
    </row>
    <row r="45" spans="2:7" ht="17.25" customHeight="1">
      <c r="B45" s="7" t="s">
        <v>9</v>
      </c>
      <c r="C45" s="9" t="s">
        <v>29</v>
      </c>
      <c r="D45" s="41">
        <f>+'Q63'!D47/'APOIO TAXAS'!C39*1000000</f>
        <v>2.7910959134322484</v>
      </c>
      <c r="E45" s="44">
        <f>+'Q57'!J49/'APOIO TAXAS'!C39*1000000</f>
        <v>51.285404629066349</v>
      </c>
    </row>
    <row r="46" spans="2:7" ht="17.25" customHeight="1">
      <c r="B46" s="7" t="s">
        <v>10</v>
      </c>
      <c r="C46" s="9" t="s">
        <v>30</v>
      </c>
      <c r="D46" s="41">
        <f>+'Q63'!D48/'APOIO TAXAS'!C40*1000000</f>
        <v>4.8921227940863128</v>
      </c>
      <c r="E46" s="44">
        <f>+'Q57'!J50/'APOIO TAXAS'!C40*1000000</f>
        <v>182.51781530702868</v>
      </c>
    </row>
    <row r="47" spans="2:7" ht="17.25" customHeight="1">
      <c r="B47" s="7" t="s">
        <v>11</v>
      </c>
      <c r="C47" s="9" t="s">
        <v>32</v>
      </c>
      <c r="D47" s="41">
        <f>+'Q63'!D49/'APOIO TAXAS'!C41*1000000</f>
        <v>4.9405486938631089</v>
      </c>
      <c r="E47" s="44">
        <f>+'Q57'!J51/'APOIO TAXAS'!C41*1000000</f>
        <v>101.98884599109003</v>
      </c>
    </row>
    <row r="48" spans="2:7" ht="17.25" customHeight="1">
      <c r="B48" s="7" t="s">
        <v>12</v>
      </c>
      <c r="C48" s="9" t="s">
        <v>457</v>
      </c>
      <c r="D48" s="41">
        <f>+'Q63'!D50/'APOIO TAXAS'!C42*1000000</f>
        <v>14.138035044185656</v>
      </c>
      <c r="E48" s="44">
        <f>+'Q57'!J52/'APOIO TAXAS'!C42*1000000</f>
        <v>345.12490963203885</v>
      </c>
    </row>
    <row r="49" spans="2:10" ht="17.25" customHeight="1">
      <c r="B49" s="7" t="s">
        <v>13</v>
      </c>
      <c r="C49" s="9" t="s">
        <v>33</v>
      </c>
      <c r="D49" s="41">
        <f>+'Q63'!D51/'APOIO TAXAS'!C43*1000000</f>
        <v>22.381211940251895</v>
      </c>
      <c r="E49" s="44">
        <f>+'Q57'!J53/'APOIO TAXAS'!C43*1000000</f>
        <v>746.89131941726532</v>
      </c>
    </row>
    <row r="50" spans="2:10" ht="17.25" customHeight="1">
      <c r="B50" s="7" t="s">
        <v>14</v>
      </c>
      <c r="C50" s="9" t="s">
        <v>25</v>
      </c>
      <c r="D50" s="41">
        <f>+'Q63'!D52/'APOIO TAXAS'!C44*1000000</f>
        <v>7.6224159369169939</v>
      </c>
      <c r="E50" s="44">
        <f>+'Q57'!J54/'APOIO TAXAS'!C44*1000000</f>
        <v>187.33326753011767</v>
      </c>
    </row>
    <row r="51" spans="2:10" ht="17.25" customHeight="1">
      <c r="B51" s="7" t="s">
        <v>15</v>
      </c>
      <c r="C51" s="9" t="s">
        <v>34</v>
      </c>
      <c r="D51" s="41">
        <f>+'Q63'!D53/'APOIO TAXAS'!C45*1000000</f>
        <v>22.127650903900228</v>
      </c>
      <c r="E51" s="44">
        <f>+'Q57'!J55/'APOIO TAXAS'!C45*1000000</f>
        <v>448.52464019247958</v>
      </c>
    </row>
    <row r="52" spans="2:10" ht="17.25" customHeight="1">
      <c r="B52" s="7" t="s">
        <v>16</v>
      </c>
      <c r="C52" s="9" t="s">
        <v>35</v>
      </c>
      <c r="D52" s="41">
        <f>+'Q63'!D54/'APOIO TAXAS'!C46*1000000</f>
        <v>15.745160022709401</v>
      </c>
      <c r="E52" s="44">
        <f>+'Q57'!J56/'APOIO TAXAS'!C46*1000000</f>
        <v>434.24396672653182</v>
      </c>
    </row>
    <row r="53" spans="2:10" ht="17.25" customHeight="1">
      <c r="B53" s="7" t="s">
        <v>17</v>
      </c>
      <c r="C53" s="9" t="s">
        <v>36</v>
      </c>
      <c r="D53" s="41">
        <f>+'Q63'!D55/'APOIO TAXAS'!C47*1000000</f>
        <v>8.1927969532001921</v>
      </c>
      <c r="E53" s="44">
        <f>+'Q57'!J57/'APOIO TAXAS'!C47*1000000</f>
        <v>236.86042741063591</v>
      </c>
    </row>
    <row r="54" spans="2:10" ht="17.25" customHeight="1">
      <c r="B54" s="7" t="s">
        <v>18</v>
      </c>
      <c r="C54" s="9" t="s">
        <v>161</v>
      </c>
      <c r="D54" s="41">
        <f>+'Q63'!D56/'APOIO TAXAS'!C48*1000000</f>
        <v>5.3679026262463614</v>
      </c>
      <c r="E54" s="44">
        <f>+'Q57'!J58/'APOIO TAXAS'!C48*1000000</f>
        <v>18.787659191862264</v>
      </c>
    </row>
    <row r="55" spans="2:10" ht="3.75" customHeight="1">
      <c r="B55" s="12"/>
      <c r="C55" s="13"/>
      <c r="D55" s="19"/>
      <c r="E55" s="19"/>
    </row>
    <row r="56" spans="2:10" ht="5.25" customHeight="1">
      <c r="C56" s="1"/>
    </row>
    <row r="57" spans="2:10">
      <c r="B57" s="34" t="s">
        <v>477</v>
      </c>
    </row>
    <row r="58" spans="2:10">
      <c r="B58" s="175"/>
      <c r="C58" s="175"/>
      <c r="D58" s="175"/>
      <c r="E58" s="175"/>
    </row>
    <row r="59" spans="2:10">
      <c r="B59" s="142"/>
      <c r="C59" s="142"/>
      <c r="D59" s="142"/>
      <c r="E59" s="142"/>
      <c r="F59" s="142"/>
      <c r="G59" s="142"/>
      <c r="H59" s="142"/>
      <c r="I59" s="142"/>
      <c r="J59" s="142"/>
    </row>
  </sheetData>
  <mergeCells count="5">
    <mergeCell ref="B58:E58"/>
    <mergeCell ref="B8:C8"/>
    <mergeCell ref="B5:E5"/>
    <mergeCell ref="B3:E3"/>
    <mergeCell ref="B6:C6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400-000000000000}">
  <sheetPr>
    <tabColor rgb="FFD3D3F5"/>
    <pageSetUpPr fitToPage="1"/>
  </sheetPr>
  <dimension ref="B2:I32"/>
  <sheetViews>
    <sheetView showGridLines="0" zoomScaleNormal="100" workbookViewId="0"/>
  </sheetViews>
  <sheetFormatPr defaultColWidth="9.140625" defaultRowHeight="14.25"/>
  <cols>
    <col min="1" max="1" width="9.140625" style="15"/>
    <col min="2" max="2" width="21.140625" style="15" customWidth="1"/>
    <col min="3" max="3" width="19" style="15" customWidth="1"/>
    <col min="4" max="4" width="21.7109375" style="15" customWidth="1"/>
    <col min="5" max="16384" width="9.140625" style="15"/>
  </cols>
  <sheetData>
    <row r="2" spans="2:9" ht="15">
      <c r="B2" s="14"/>
      <c r="D2" s="14" t="s">
        <v>362</v>
      </c>
    </row>
    <row r="3" spans="2:9" ht="46.5" customHeight="1">
      <c r="B3" s="145" t="s">
        <v>370</v>
      </c>
      <c r="C3" s="145"/>
      <c r="D3" s="145"/>
    </row>
    <row r="4" spans="2:9" ht="3.75" customHeight="1"/>
    <row r="5" spans="2:9">
      <c r="B5" s="147">
        <v>2023</v>
      </c>
      <c r="C5" s="147"/>
      <c r="D5" s="147"/>
      <c r="E5" s="58"/>
      <c r="F5" s="58"/>
      <c r="G5" s="58"/>
      <c r="H5" s="58"/>
      <c r="I5" s="58"/>
    </row>
    <row r="6" spans="2:9">
      <c r="B6" s="57" t="s">
        <v>40</v>
      </c>
      <c r="C6" s="46"/>
      <c r="D6" s="46"/>
    </row>
    <row r="7" spans="2:9" ht="3.75" customHeight="1"/>
    <row r="8" spans="2:9" s="16" customFormat="1" ht="36" customHeight="1">
      <c r="B8" s="59" t="s">
        <v>42</v>
      </c>
      <c r="C8" s="93" t="s">
        <v>479</v>
      </c>
      <c r="D8" s="90" t="s">
        <v>453</v>
      </c>
    </row>
    <row r="9" spans="2:9" ht="3.75" customHeight="1">
      <c r="B9" s="17"/>
      <c r="C9" s="17"/>
      <c r="D9" s="17"/>
    </row>
    <row r="10" spans="2:9" ht="19.5" customHeight="1">
      <c r="B10" s="5" t="s">
        <v>19</v>
      </c>
      <c r="C10" s="39">
        <f>+'Q64'!C12/'APOIO TAXAS'!G4*1000000</f>
        <v>17.832644142487563</v>
      </c>
      <c r="D10" s="43">
        <f>+'Q58'!I14/'APOIO TAXAS'!G4*1000000</f>
        <v>417.07674272533541</v>
      </c>
    </row>
    <row r="11" spans="2:9" ht="19.5" customHeight="1">
      <c r="B11" s="11" t="s">
        <v>43</v>
      </c>
      <c r="C11" s="41">
        <f>+'Q64'!C13/'APOIO TAXAS'!G5*1000000</f>
        <v>27.014733746223158</v>
      </c>
      <c r="D11" s="44">
        <f>+'Q58'!I15/'APOIO TAXAS'!G5*1000000</f>
        <v>541.10169250024933</v>
      </c>
      <c r="I11" s="43"/>
    </row>
    <row r="12" spans="2:9" ht="19.5" customHeight="1">
      <c r="B12" s="11" t="s">
        <v>44</v>
      </c>
      <c r="C12" s="41">
        <f>+'Q64'!C14/'APOIO TAXAS'!G6*1000000</f>
        <v>8.7935593633051266</v>
      </c>
      <c r="D12" s="44">
        <f>+'Q58'!I16/'APOIO TAXAS'!G6*1000000</f>
        <v>135.46147805322641</v>
      </c>
    </row>
    <row r="13" spans="2:9" ht="19.5" customHeight="1">
      <c r="B13" s="11" t="s">
        <v>46</v>
      </c>
      <c r="C13" s="41">
        <f>+'Q64'!C15/'APOIO TAXAS'!G7*1000000</f>
        <v>22.325514338563458</v>
      </c>
      <c r="D13" s="44">
        <f>+'Q58'!I17/'APOIO TAXAS'!G7*1000000</f>
        <v>533.13737000579829</v>
      </c>
    </row>
    <row r="14" spans="2:9" ht="19.5" customHeight="1">
      <c r="B14" s="11" t="s">
        <v>45</v>
      </c>
      <c r="C14" s="41">
        <f>+'Q64'!C16/'APOIO TAXAS'!G8*1000000</f>
        <v>8.7635722532947362</v>
      </c>
      <c r="D14" s="44">
        <f>+'Q58'!I18/'APOIO TAXAS'!G8*1000000</f>
        <v>275.50180968964253</v>
      </c>
    </row>
    <row r="15" spans="2:9" ht="19.5" customHeight="1">
      <c r="B15" s="11" t="s">
        <v>47</v>
      </c>
      <c r="C15" s="41">
        <f>+'Q64'!C17/'APOIO TAXAS'!G9*1000000</f>
        <v>10.819767841329821</v>
      </c>
      <c r="D15" s="44">
        <f>+'Q58'!I19/'APOIO TAXAS'!G9*1000000</f>
        <v>306.7564238754303</v>
      </c>
    </row>
    <row r="16" spans="2:9" ht="19.5" customHeight="1">
      <c r="B16" s="11" t="s">
        <v>48</v>
      </c>
      <c r="C16" s="41">
        <f>+'Q64'!C18/'APOIO TAXAS'!G10*1000000</f>
        <v>19.66137268511817</v>
      </c>
      <c r="D16" s="44">
        <f>+'Q58'!I20/'APOIO TAXAS'!G10*1000000</f>
        <v>442.72502613108543</v>
      </c>
    </row>
    <row r="17" spans="2:5" ht="19.5" customHeight="1">
      <c r="B17" s="11" t="s">
        <v>49</v>
      </c>
      <c r="C17" s="41">
        <f>+'Q64'!C19/'APOIO TAXAS'!G11*1000000</f>
        <v>10.695253147968431</v>
      </c>
      <c r="D17" s="44">
        <f>+'Q58'!I21/'APOIO TAXAS'!G11*1000000</f>
        <v>333.19626453414833</v>
      </c>
    </row>
    <row r="18" spans="2:5" ht="19.5" customHeight="1">
      <c r="B18" s="11" t="s">
        <v>50</v>
      </c>
      <c r="C18" s="41">
        <f>+'Q64'!C20/'APOIO TAXAS'!G12*1000000</f>
        <v>12.941115896466025</v>
      </c>
      <c r="D18" s="44">
        <f>+'Q58'!I22/'APOIO TAXAS'!G12*1000000</f>
        <v>297.13474000463418</v>
      </c>
    </row>
    <row r="19" spans="2:5" ht="19.5" customHeight="1">
      <c r="B19" s="11" t="s">
        <v>51</v>
      </c>
      <c r="C19" s="41">
        <f>+'Q64'!C21/'APOIO TAXAS'!G13*1000000</f>
        <v>13.603061317755264</v>
      </c>
      <c r="D19" s="44">
        <f>+'Q58'!I23/'APOIO TAXAS'!G13*1000000</f>
        <v>435.04199058423211</v>
      </c>
    </row>
    <row r="20" spans="2:5" ht="19.5" customHeight="1">
      <c r="B20" s="11" t="s">
        <v>52</v>
      </c>
      <c r="C20" s="41">
        <f>+'Q64'!C22/'APOIO TAXAS'!G14*1000000</f>
        <v>26.60497763853509</v>
      </c>
      <c r="D20" s="44">
        <f>+'Q58'!I24/'APOIO TAXAS'!G14*1000000</f>
        <v>622.33445500470827</v>
      </c>
    </row>
    <row r="21" spans="2:5" ht="19.5" customHeight="1">
      <c r="B21" s="11" t="s">
        <v>53</v>
      </c>
      <c r="C21" s="41">
        <f>+'Q64'!C23/'APOIO TAXAS'!G15*1000000</f>
        <v>12.853984283818365</v>
      </c>
      <c r="D21" s="44">
        <f>+'Q58'!I25/'APOIO TAXAS'!G15*1000000</f>
        <v>287.13214380753817</v>
      </c>
    </row>
    <row r="22" spans="2:5" ht="19.5" customHeight="1">
      <c r="B22" s="11" t="s">
        <v>54</v>
      </c>
      <c r="C22" s="41">
        <f>+'Q64'!C24/'APOIO TAXAS'!G16*1000000</f>
        <v>8.8437403100257725</v>
      </c>
      <c r="D22" s="44">
        <f>+'Q58'!I26/'APOIO TAXAS'!G16*1000000</f>
        <v>313.29724769452469</v>
      </c>
    </row>
    <row r="23" spans="2:5" ht="19.5" customHeight="1">
      <c r="B23" s="11" t="s">
        <v>55</v>
      </c>
      <c r="C23" s="41">
        <f>+'Q64'!C25/'APOIO TAXAS'!G17*1000000</f>
        <v>20.479006118652251</v>
      </c>
      <c r="D23" s="44">
        <f>+'Q58'!I27/'APOIO TAXAS'!G17*1000000</f>
        <v>483.93511940712648</v>
      </c>
    </row>
    <row r="24" spans="2:5" ht="19.5" customHeight="1">
      <c r="B24" s="11" t="s">
        <v>56</v>
      </c>
      <c r="C24" s="41">
        <f>+'Q64'!C26/'APOIO TAXAS'!G18*1000000</f>
        <v>20.495343695248032</v>
      </c>
      <c r="D24" s="44">
        <f>+'Q58'!I28/'APOIO TAXAS'!G18*1000000</f>
        <v>504.53944710038962</v>
      </c>
    </row>
    <row r="25" spans="2:5" ht="19.5" customHeight="1">
      <c r="B25" s="11" t="s">
        <v>57</v>
      </c>
      <c r="C25" s="41">
        <f>+'Q64'!C27/'APOIO TAXAS'!G19*1000000</f>
        <v>16.816940759958761</v>
      </c>
      <c r="D25" s="44">
        <f>+'Q58'!I29/'APOIO TAXAS'!G19*1000000</f>
        <v>439.9783241645672</v>
      </c>
    </row>
    <row r="26" spans="2:5" ht="19.5" customHeight="1">
      <c r="B26" s="11" t="s">
        <v>58</v>
      </c>
      <c r="C26" s="41">
        <f>+'Q64'!C28/'APOIO TAXAS'!G20*1000000</f>
        <v>20.033635283010707</v>
      </c>
      <c r="D26" s="44">
        <f>+'Q58'!I30/'APOIO TAXAS'!G20*1000000</f>
        <v>475.28548685206505</v>
      </c>
    </row>
    <row r="27" spans="2:5" ht="19.5" customHeight="1">
      <c r="B27" s="11" t="s">
        <v>59</v>
      </c>
      <c r="C27" s="41">
        <f>+'Q64'!C29/'APOIO TAXAS'!G21*1000000</f>
        <v>11.890863668967578</v>
      </c>
      <c r="D27" s="44">
        <f>+'Q58'!I31/'APOIO TAXAS'!G21*1000000</f>
        <v>301.62515824807065</v>
      </c>
    </row>
    <row r="28" spans="2:5" ht="19.5" customHeight="1">
      <c r="B28" s="11" t="s">
        <v>60</v>
      </c>
      <c r="C28" s="41">
        <f>+'Q64'!C30/'APOIO TAXAS'!G22*1000000</f>
        <v>22.156244664079725</v>
      </c>
      <c r="D28" s="44">
        <f>+'Q58'!I32/'APOIO TAXAS'!G22*1000000</f>
        <v>596.92087456309355</v>
      </c>
    </row>
    <row r="29" spans="2:5" ht="3.75" customHeight="1">
      <c r="B29" s="12"/>
      <c r="C29" s="17"/>
      <c r="D29" s="17"/>
    </row>
    <row r="30" spans="2:5" ht="5.25" customHeight="1">
      <c r="C30" s="8"/>
      <c r="D30" s="8"/>
    </row>
    <row r="31" spans="2:5">
      <c r="B31" s="34" t="s">
        <v>478</v>
      </c>
      <c r="C31" s="9"/>
      <c r="D31" s="9"/>
    </row>
    <row r="32" spans="2:5">
      <c r="B32" s="175"/>
      <c r="C32" s="175"/>
      <c r="D32" s="175"/>
      <c r="E32" s="175"/>
    </row>
  </sheetData>
  <mergeCells count="3">
    <mergeCell ref="B3:D3"/>
    <mergeCell ref="B5:D5"/>
    <mergeCell ref="B32:E32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BB848B-D5E0-4BBD-97A5-178BFE104FCF}">
  <sheetPr>
    <tabColor theme="0" tint="-0.34998626667073579"/>
  </sheetPr>
  <dimension ref="A1:G48"/>
  <sheetViews>
    <sheetView zoomScale="80" zoomScaleNormal="80" workbookViewId="0">
      <selection activeCell="C5" sqref="C5"/>
    </sheetView>
  </sheetViews>
  <sheetFormatPr defaultColWidth="8.7109375" defaultRowHeight="11.25" outlineLevelRow="1"/>
  <cols>
    <col min="1" max="1" width="9.7109375" style="128" customWidth="1"/>
    <col min="2" max="2" width="4" style="128" bestFit="1" customWidth="1"/>
    <col min="3" max="3" width="17.85546875" style="128" customWidth="1"/>
    <col min="4" max="4" width="15.42578125" style="128" customWidth="1"/>
    <col min="5" max="5" width="6.140625" style="128" customWidth="1"/>
    <col min="6" max="6" width="12.42578125" style="128" customWidth="1"/>
    <col min="7" max="7" width="18.42578125" style="128" customWidth="1"/>
    <col min="8" max="16384" width="8.7109375" style="128"/>
  </cols>
  <sheetData>
    <row r="1" spans="1:7" ht="18">
      <c r="A1" s="127" t="s">
        <v>521</v>
      </c>
      <c r="B1" s="112"/>
      <c r="C1" s="113"/>
      <c r="D1" s="111"/>
      <c r="E1" s="127" t="s">
        <v>522</v>
      </c>
    </row>
    <row r="2" spans="1:7" ht="15">
      <c r="A2" s="176" t="s">
        <v>497</v>
      </c>
      <c r="B2" s="177"/>
      <c r="C2" s="114" t="s">
        <v>501</v>
      </c>
      <c r="D2" s="107"/>
      <c r="E2" s="176" t="s">
        <v>497</v>
      </c>
      <c r="F2" s="177"/>
      <c r="G2" s="114" t="s">
        <v>501</v>
      </c>
    </row>
    <row r="3" spans="1:7" ht="15">
      <c r="A3" s="178"/>
      <c r="B3" s="179"/>
      <c r="C3" s="110" t="s">
        <v>498</v>
      </c>
      <c r="D3" s="108"/>
      <c r="E3" s="178"/>
      <c r="F3" s="179"/>
      <c r="G3" s="109" t="s">
        <v>498</v>
      </c>
    </row>
    <row r="4" spans="1:7" ht="22.5">
      <c r="A4" s="180" t="s">
        <v>499</v>
      </c>
      <c r="B4" s="129" t="s">
        <v>341</v>
      </c>
      <c r="C4" s="130">
        <v>5636068279.9999466</v>
      </c>
      <c r="D4" s="131"/>
      <c r="E4" s="183" t="s">
        <v>502</v>
      </c>
      <c r="F4" s="129" t="s">
        <v>341</v>
      </c>
      <c r="G4" s="130">
        <v>5636068279.9999466</v>
      </c>
    </row>
    <row r="5" spans="1:7" ht="15">
      <c r="A5" s="181"/>
      <c r="B5" s="132" t="s">
        <v>500</v>
      </c>
      <c r="C5" s="130">
        <v>129186019.00000092</v>
      </c>
      <c r="D5" s="133"/>
      <c r="E5" s="184"/>
      <c r="F5" s="132" t="s">
        <v>503</v>
      </c>
      <c r="G5" s="134">
        <v>417586939.99999923</v>
      </c>
    </row>
    <row r="6" spans="1:7" ht="15">
      <c r="A6" s="181"/>
      <c r="B6" s="132" t="s">
        <v>0</v>
      </c>
      <c r="C6" s="130">
        <v>15983649.000000009</v>
      </c>
      <c r="D6" s="133"/>
      <c r="E6" s="184"/>
      <c r="F6" s="132" t="s">
        <v>504</v>
      </c>
      <c r="G6" s="134">
        <v>78693959.000000045</v>
      </c>
    </row>
    <row r="7" spans="1:7" ht="15">
      <c r="A7" s="181"/>
      <c r="B7" s="130" t="s">
        <v>1</v>
      </c>
      <c r="C7" s="130">
        <f>+SUM(C8:C31)</f>
        <v>1149780126.0000005</v>
      </c>
      <c r="D7" s="133"/>
      <c r="E7" s="184"/>
      <c r="F7" s="132" t="s">
        <v>505</v>
      </c>
      <c r="G7" s="134">
        <v>499070249.00000179</v>
      </c>
    </row>
    <row r="8" spans="1:7" s="15" customFormat="1" ht="14.25" outlineLevel="1">
      <c r="A8" s="181"/>
      <c r="B8" s="138">
        <v>10</v>
      </c>
      <c r="C8" s="138">
        <v>139992588</v>
      </c>
      <c r="D8" s="18"/>
      <c r="E8" s="184"/>
      <c r="F8" s="132" t="s">
        <v>506</v>
      </c>
      <c r="G8" s="134">
        <v>41763790.999999948</v>
      </c>
    </row>
    <row r="9" spans="1:7" s="15" customFormat="1" ht="14.25" outlineLevel="1">
      <c r="A9" s="181"/>
      <c r="B9" s="138">
        <v>11</v>
      </c>
      <c r="C9" s="138">
        <v>25089815.000000019</v>
      </c>
      <c r="D9" s="18"/>
      <c r="E9" s="184"/>
      <c r="F9" s="132" t="s">
        <v>507</v>
      </c>
      <c r="G9" s="134">
        <v>78097793.999999851</v>
      </c>
    </row>
    <row r="10" spans="1:7" s="15" customFormat="1" ht="14.25" outlineLevel="1">
      <c r="A10" s="181"/>
      <c r="B10" s="138">
        <v>12</v>
      </c>
      <c r="C10" s="138">
        <v>743120</v>
      </c>
      <c r="D10" s="18"/>
      <c r="E10" s="184"/>
      <c r="F10" s="132" t="s">
        <v>508</v>
      </c>
      <c r="G10" s="134">
        <v>187423332.99999964</v>
      </c>
    </row>
    <row r="11" spans="1:7" s="15" customFormat="1" ht="14.25" outlineLevel="1">
      <c r="A11" s="181"/>
      <c r="B11" s="138">
        <v>13</v>
      </c>
      <c r="C11" s="138">
        <v>71404849</v>
      </c>
      <c r="D11" s="18"/>
      <c r="E11" s="184"/>
      <c r="F11" s="132" t="s">
        <v>509</v>
      </c>
      <c r="G11" s="134">
        <v>76669526.999999911</v>
      </c>
    </row>
    <row r="12" spans="1:7" s="15" customFormat="1" ht="14.25" outlineLevel="1">
      <c r="A12" s="181"/>
      <c r="B12" s="138">
        <v>14</v>
      </c>
      <c r="C12" s="138">
        <v>110898155</v>
      </c>
      <c r="D12" s="18"/>
      <c r="E12" s="184"/>
      <c r="F12" s="132" t="s">
        <v>510</v>
      </c>
      <c r="G12" s="134">
        <v>285755883.00000149</v>
      </c>
    </row>
    <row r="13" spans="1:7" s="15" customFormat="1" ht="14.25" outlineLevel="1">
      <c r="A13" s="181"/>
      <c r="B13" s="138">
        <v>15</v>
      </c>
      <c r="C13" s="138">
        <v>67718182.000000015</v>
      </c>
      <c r="D13" s="18"/>
      <c r="E13" s="184"/>
      <c r="F13" s="132" t="s">
        <v>511</v>
      </c>
      <c r="G13" s="134">
        <v>54693570.999999955</v>
      </c>
    </row>
    <row r="14" spans="1:7" s="15" customFormat="1" ht="14.25" outlineLevel="1">
      <c r="A14" s="181"/>
      <c r="B14" s="138">
        <v>16</v>
      </c>
      <c r="C14" s="138">
        <v>43561844.999999985</v>
      </c>
      <c r="D14" s="18"/>
      <c r="E14" s="184"/>
      <c r="F14" s="132" t="s">
        <v>512</v>
      </c>
      <c r="G14" s="134">
        <v>265739746.00000086</v>
      </c>
    </row>
    <row r="15" spans="1:7" s="15" customFormat="1" ht="14.25" outlineLevel="1">
      <c r="A15" s="181"/>
      <c r="B15" s="138">
        <v>17</v>
      </c>
      <c r="C15" s="138">
        <v>24090417.000000007</v>
      </c>
      <c r="D15" s="18"/>
      <c r="E15" s="184"/>
      <c r="F15" s="132" t="s">
        <v>513</v>
      </c>
      <c r="G15" s="134">
        <v>1654739848.0000002</v>
      </c>
    </row>
    <row r="16" spans="1:7" s="15" customFormat="1" ht="14.25" outlineLevel="1">
      <c r="A16" s="181"/>
      <c r="B16" s="138">
        <v>18</v>
      </c>
      <c r="C16" s="138">
        <v>19534400.000000007</v>
      </c>
      <c r="D16" s="18"/>
      <c r="E16" s="184"/>
      <c r="F16" s="132" t="s">
        <v>514</v>
      </c>
      <c r="G16" s="134">
        <v>41950576.00000006</v>
      </c>
    </row>
    <row r="17" spans="1:7" s="15" customFormat="1" ht="14.25" outlineLevel="1">
      <c r="A17" s="181"/>
      <c r="B17" s="138">
        <v>19</v>
      </c>
      <c r="C17" s="138">
        <v>2451837</v>
      </c>
      <c r="D17" s="18"/>
      <c r="E17" s="184"/>
      <c r="F17" s="132" t="s">
        <v>515</v>
      </c>
      <c r="G17" s="134">
        <v>1089798981.0000019</v>
      </c>
    </row>
    <row r="18" spans="1:7" s="15" customFormat="1" ht="14.25" outlineLevel="1">
      <c r="A18" s="181"/>
      <c r="B18" s="138">
        <v>20</v>
      </c>
      <c r="C18" s="138">
        <v>23530346.000000004</v>
      </c>
      <c r="D18" s="18"/>
      <c r="E18" s="184"/>
      <c r="F18" s="132" t="s">
        <v>516</v>
      </c>
      <c r="G18" s="134">
        <v>198874440.00000033</v>
      </c>
    </row>
    <row r="19" spans="1:7" s="15" customFormat="1" ht="14.25" outlineLevel="1">
      <c r="A19" s="181"/>
      <c r="B19" s="138">
        <v>21</v>
      </c>
      <c r="C19" s="138">
        <v>19372788</v>
      </c>
      <c r="D19" s="18"/>
      <c r="E19" s="184"/>
      <c r="F19" s="132" t="s">
        <v>517</v>
      </c>
      <c r="G19" s="134">
        <v>313017693.00000226</v>
      </c>
    </row>
    <row r="20" spans="1:7" s="15" customFormat="1" ht="22.5" outlineLevel="1">
      <c r="A20" s="181"/>
      <c r="B20" s="138">
        <v>22</v>
      </c>
      <c r="C20" s="138">
        <v>52218771.000000022</v>
      </c>
      <c r="D20" s="18"/>
      <c r="E20" s="184"/>
      <c r="F20" s="132" t="s">
        <v>518</v>
      </c>
      <c r="G20" s="134">
        <v>115905074.99999988</v>
      </c>
    </row>
    <row r="21" spans="1:7" s="15" customFormat="1" ht="14.25" outlineLevel="1">
      <c r="A21" s="181"/>
      <c r="B21" s="138">
        <v>23</v>
      </c>
      <c r="C21" s="138">
        <v>71410653</v>
      </c>
      <c r="D21" s="18"/>
      <c r="E21" s="184"/>
      <c r="F21" s="132" t="s">
        <v>519</v>
      </c>
      <c r="G21" s="134">
        <v>67530839.000000134</v>
      </c>
    </row>
    <row r="22" spans="1:7" s="15" customFormat="1" ht="14.25" outlineLevel="1">
      <c r="A22" s="181"/>
      <c r="B22" s="138">
        <v>24</v>
      </c>
      <c r="C22" s="138">
        <v>15924312.000000006</v>
      </c>
      <c r="D22" s="18"/>
      <c r="E22" s="184"/>
      <c r="F22" s="132" t="s">
        <v>520</v>
      </c>
      <c r="G22" s="134">
        <v>168756035</v>
      </c>
    </row>
    <row r="23" spans="1:7" s="15" customFormat="1" ht="14.25" outlineLevel="1">
      <c r="A23" s="181"/>
      <c r="B23" s="138">
        <v>25</v>
      </c>
      <c r="C23" s="138">
        <v>151262131.00000054</v>
      </c>
      <c r="D23" s="18"/>
      <c r="E23" s="184"/>
      <c r="G23" s="18"/>
    </row>
    <row r="24" spans="1:7" s="15" customFormat="1" ht="14.25" outlineLevel="1">
      <c r="A24" s="181"/>
      <c r="B24" s="138">
        <v>26</v>
      </c>
      <c r="C24" s="138">
        <v>21868570.000000011</v>
      </c>
      <c r="D24" s="18"/>
      <c r="E24" s="184"/>
      <c r="G24" s="18"/>
    </row>
    <row r="25" spans="1:7" s="15" customFormat="1" ht="14.25" outlineLevel="1">
      <c r="A25" s="181"/>
      <c r="B25" s="138">
        <v>27</v>
      </c>
      <c r="C25" s="138">
        <v>34715916.000000045</v>
      </c>
      <c r="D25" s="18"/>
      <c r="E25" s="184"/>
      <c r="G25" s="18"/>
    </row>
    <row r="26" spans="1:7" s="15" customFormat="1" ht="14.25" outlineLevel="1">
      <c r="A26" s="181"/>
      <c r="B26" s="138">
        <v>28</v>
      </c>
      <c r="C26" s="138">
        <v>44277123.000000037</v>
      </c>
      <c r="D26" s="18"/>
      <c r="E26" s="184"/>
      <c r="G26" s="18"/>
    </row>
    <row r="27" spans="1:7" s="15" customFormat="1" ht="14.25" outlineLevel="1">
      <c r="A27" s="181"/>
      <c r="B27" s="138">
        <v>29</v>
      </c>
      <c r="C27" s="138">
        <v>72640293.00000003</v>
      </c>
      <c r="D27" s="18"/>
      <c r="E27" s="184"/>
      <c r="G27" s="18"/>
    </row>
    <row r="28" spans="1:7" s="15" customFormat="1" ht="14.25" outlineLevel="1">
      <c r="A28" s="181"/>
      <c r="B28" s="138">
        <v>30</v>
      </c>
      <c r="C28" s="138">
        <v>14953550.999999994</v>
      </c>
      <c r="D28" s="18"/>
      <c r="E28" s="184"/>
      <c r="G28" s="18"/>
    </row>
    <row r="29" spans="1:7" s="15" customFormat="1" ht="14.25" outlineLevel="1">
      <c r="A29" s="181"/>
      <c r="B29" s="138">
        <v>31</v>
      </c>
      <c r="C29" s="138">
        <v>54157802.00000003</v>
      </c>
      <c r="D29" s="18"/>
      <c r="E29" s="184"/>
      <c r="G29" s="18"/>
    </row>
    <row r="30" spans="1:7" s="15" customFormat="1" ht="14.25" outlineLevel="1">
      <c r="A30" s="181"/>
      <c r="B30" s="138">
        <v>32</v>
      </c>
      <c r="C30" s="138">
        <v>25529178.000000004</v>
      </c>
      <c r="D30" s="18"/>
      <c r="E30" s="184"/>
      <c r="G30" s="18"/>
    </row>
    <row r="31" spans="1:7" s="15" customFormat="1" ht="14.25" outlineLevel="1">
      <c r="A31" s="181"/>
      <c r="B31" s="138">
        <v>33</v>
      </c>
      <c r="C31" s="138">
        <v>42433483.999999948</v>
      </c>
      <c r="D31" s="18"/>
      <c r="E31" s="184"/>
      <c r="G31" s="18"/>
    </row>
    <row r="32" spans="1:7" ht="15">
      <c r="A32" s="181"/>
      <c r="B32" s="132" t="s">
        <v>2</v>
      </c>
      <c r="C32" s="130">
        <v>11430377.999999981</v>
      </c>
      <c r="D32" s="133"/>
      <c r="E32" s="184"/>
    </row>
    <row r="33" spans="1:5" ht="15">
      <c r="A33" s="181"/>
      <c r="B33" s="132" t="s">
        <v>3</v>
      </c>
      <c r="C33" s="130">
        <v>52964870.999999925</v>
      </c>
      <c r="D33" s="133"/>
      <c r="E33" s="184"/>
    </row>
    <row r="34" spans="1:5" ht="15">
      <c r="A34" s="181"/>
      <c r="B34" s="132" t="s">
        <v>4</v>
      </c>
      <c r="C34" s="130">
        <v>488487642.99999654</v>
      </c>
      <c r="D34" s="133"/>
      <c r="E34" s="184"/>
    </row>
    <row r="35" spans="1:5" ht="15">
      <c r="A35" s="181"/>
      <c r="B35" s="132" t="s">
        <v>5</v>
      </c>
      <c r="C35" s="130">
        <v>1046710647.0000103</v>
      </c>
      <c r="D35" s="133"/>
      <c r="E35" s="184"/>
    </row>
    <row r="36" spans="1:5" ht="15">
      <c r="A36" s="181"/>
      <c r="B36" s="132" t="s">
        <v>6</v>
      </c>
      <c r="C36" s="130">
        <v>292194096.99999928</v>
      </c>
      <c r="D36" s="133"/>
      <c r="E36" s="184"/>
    </row>
    <row r="37" spans="1:5" ht="15">
      <c r="A37" s="181"/>
      <c r="B37" s="132" t="s">
        <v>7</v>
      </c>
      <c r="C37" s="130">
        <v>456841201.99999946</v>
      </c>
      <c r="D37" s="133"/>
      <c r="E37" s="184"/>
    </row>
    <row r="38" spans="1:5" ht="15">
      <c r="A38" s="181"/>
      <c r="B38" s="132" t="s">
        <v>8</v>
      </c>
      <c r="C38" s="130">
        <v>221859767.99999911</v>
      </c>
      <c r="D38" s="133"/>
      <c r="E38" s="184"/>
    </row>
    <row r="39" spans="1:5" ht="15">
      <c r="A39" s="181"/>
      <c r="B39" s="132" t="s">
        <v>9</v>
      </c>
      <c r="C39" s="130">
        <v>127190183.00000016</v>
      </c>
      <c r="D39" s="133"/>
      <c r="E39" s="184"/>
    </row>
    <row r="40" spans="1:5" ht="15">
      <c r="A40" s="181"/>
      <c r="B40" s="132" t="s">
        <v>10</v>
      </c>
      <c r="C40" s="130">
        <v>57643688.000000067</v>
      </c>
      <c r="D40" s="133"/>
      <c r="E40" s="184"/>
    </row>
    <row r="41" spans="1:5" ht="15">
      <c r="A41" s="181"/>
      <c r="B41" s="132" t="s">
        <v>11</v>
      </c>
      <c r="C41" s="130">
        <v>316564029.00000072</v>
      </c>
      <c r="D41" s="133"/>
      <c r="E41" s="184"/>
    </row>
    <row r="42" spans="1:5" ht="15">
      <c r="A42" s="181"/>
      <c r="B42" s="132" t="s">
        <v>12</v>
      </c>
      <c r="C42" s="130">
        <v>378694774.99999934</v>
      </c>
      <c r="D42" s="133"/>
      <c r="E42" s="184"/>
    </row>
    <row r="43" spans="1:5" ht="15">
      <c r="A43" s="181"/>
      <c r="B43" s="132" t="s">
        <v>13</v>
      </c>
      <c r="C43" s="130">
        <v>33688971.000000015</v>
      </c>
      <c r="D43" s="133"/>
      <c r="E43" s="184"/>
    </row>
    <row r="44" spans="1:5" ht="15">
      <c r="A44" s="181"/>
      <c r="B44" s="132" t="s">
        <v>14</v>
      </c>
      <c r="C44" s="130">
        <v>118991144.99999997</v>
      </c>
      <c r="D44" s="133"/>
      <c r="E44" s="184"/>
    </row>
    <row r="45" spans="1:5" ht="15">
      <c r="A45" s="181"/>
      <c r="B45" s="132" t="s">
        <v>15</v>
      </c>
      <c r="C45" s="130">
        <v>569694453.9999975</v>
      </c>
      <c r="D45" s="133"/>
      <c r="E45" s="184"/>
    </row>
    <row r="46" spans="1:5" ht="15">
      <c r="A46" s="181"/>
      <c r="B46" s="132" t="s">
        <v>16</v>
      </c>
      <c r="C46" s="130">
        <v>58303630.999999985</v>
      </c>
      <c r="D46" s="135"/>
      <c r="E46" s="185"/>
    </row>
    <row r="47" spans="1:5" ht="15">
      <c r="A47" s="181"/>
      <c r="B47" s="132" t="s">
        <v>17</v>
      </c>
      <c r="C47" s="130">
        <v>109486419.00000019</v>
      </c>
      <c r="D47" s="133"/>
    </row>
    <row r="48" spans="1:5" ht="15">
      <c r="A48" s="182"/>
      <c r="B48" s="136" t="s">
        <v>18</v>
      </c>
      <c r="C48" s="130">
        <v>372584.99999999994</v>
      </c>
      <c r="D48" s="137"/>
    </row>
  </sheetData>
  <mergeCells count="4">
    <mergeCell ref="A2:B3"/>
    <mergeCell ref="A4:A48"/>
    <mergeCell ref="E2:F3"/>
    <mergeCell ref="E4:E4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D3D3F5"/>
    <pageSetUpPr fitToPage="1"/>
  </sheetPr>
  <dimension ref="B2:J79"/>
  <sheetViews>
    <sheetView showGridLines="0" zoomScaleNormal="100" workbookViewId="0"/>
  </sheetViews>
  <sheetFormatPr defaultColWidth="9.140625" defaultRowHeight="14.25" outlineLevelRow="1"/>
  <cols>
    <col min="1" max="1" width="9.140625" style="15"/>
    <col min="2" max="2" width="2.42578125" style="15" customWidth="1"/>
    <col min="3" max="3" width="59.5703125" style="15" customWidth="1"/>
    <col min="4" max="4" width="12" style="15" customWidth="1"/>
    <col min="5" max="5" width="13.7109375" style="15" customWidth="1"/>
    <col min="6" max="6" width="11.85546875" style="15" customWidth="1"/>
    <col min="7" max="8" width="10.42578125" style="15" bestFit="1" customWidth="1"/>
    <col min="9" max="16384" width="9.140625" style="15"/>
  </cols>
  <sheetData>
    <row r="2" spans="2:10" ht="15">
      <c r="F2" s="14"/>
      <c r="G2" s="14"/>
      <c r="H2" s="14" t="s">
        <v>66</v>
      </c>
    </row>
    <row r="3" spans="2:10" ht="20.25" customHeight="1">
      <c r="B3" s="145" t="s">
        <v>72</v>
      </c>
      <c r="C3" s="145"/>
      <c r="D3" s="145"/>
      <c r="E3" s="145"/>
      <c r="F3" s="145"/>
      <c r="G3" s="145"/>
      <c r="H3" s="145"/>
    </row>
    <row r="4" spans="2:10" ht="3" customHeight="1"/>
    <row r="5" spans="2:10">
      <c r="B5" s="147">
        <v>2023</v>
      </c>
      <c r="C5" s="147"/>
      <c r="D5" s="147"/>
      <c r="E5" s="147"/>
      <c r="F5" s="147"/>
      <c r="G5" s="147"/>
      <c r="H5" s="147"/>
    </row>
    <row r="6" spans="2:10" ht="15" customHeight="1">
      <c r="B6" s="146" t="s">
        <v>40</v>
      </c>
      <c r="C6" s="146"/>
      <c r="D6" s="146"/>
      <c r="E6" s="146"/>
      <c r="F6" s="146"/>
      <c r="G6" s="146"/>
      <c r="H6" s="146"/>
    </row>
    <row r="7" spans="2:10" ht="3" customHeight="1"/>
    <row r="8" spans="2:10" ht="23.25" customHeight="1">
      <c r="B8" s="144" t="s">
        <v>38</v>
      </c>
      <c r="C8" s="144"/>
      <c r="D8" s="149" t="s">
        <v>67</v>
      </c>
      <c r="E8" s="152"/>
      <c r="F8" s="152"/>
      <c r="G8" s="152"/>
      <c r="H8" s="152"/>
    </row>
    <row r="9" spans="2:10" ht="3.75" customHeight="1">
      <c r="B9" s="144"/>
      <c r="C9" s="144"/>
      <c r="D9" s="86"/>
    </row>
    <row r="10" spans="2:10" ht="21" customHeight="1">
      <c r="B10" s="144"/>
      <c r="C10" s="144"/>
      <c r="D10" s="87" t="s">
        <v>19</v>
      </c>
      <c r="E10" s="85" t="s">
        <v>68</v>
      </c>
      <c r="F10" s="23" t="s">
        <v>69</v>
      </c>
      <c r="G10" s="85" t="s">
        <v>70</v>
      </c>
      <c r="H10" s="23" t="s">
        <v>71</v>
      </c>
    </row>
    <row r="11" spans="2:10" ht="3.75" customHeight="1">
      <c r="B11" s="17"/>
      <c r="C11" s="17"/>
      <c r="D11" s="17"/>
      <c r="E11" s="17"/>
      <c r="F11" s="17"/>
      <c r="G11" s="17"/>
      <c r="H11" s="17"/>
    </row>
    <row r="12" spans="2:10" ht="17.25" customHeight="1">
      <c r="C12" s="5" t="s">
        <v>19</v>
      </c>
      <c r="D12" s="6">
        <f>+E12+F12+G12+H12</f>
        <v>300351</v>
      </c>
      <c r="E12" s="37">
        <v>90268</v>
      </c>
      <c r="F12" s="37">
        <v>3728</v>
      </c>
      <c r="G12" s="37">
        <v>15805</v>
      </c>
      <c r="H12" s="37">
        <v>190550</v>
      </c>
      <c r="I12" s="22"/>
      <c r="J12" s="102"/>
    </row>
    <row r="13" spans="2:10" ht="16.5" customHeight="1">
      <c r="B13" s="7" t="s">
        <v>20</v>
      </c>
      <c r="C13" s="8" t="s">
        <v>26</v>
      </c>
      <c r="D13" s="6">
        <f t="shared" ref="D13:D56" si="0">+E13+F13+G13+H13</f>
        <v>12428</v>
      </c>
      <c r="E13" s="37">
        <v>5027</v>
      </c>
      <c r="F13" s="37">
        <v>153</v>
      </c>
      <c r="G13" s="38">
        <v>729</v>
      </c>
      <c r="H13" s="38">
        <v>6519</v>
      </c>
      <c r="I13" s="22"/>
      <c r="J13" s="61"/>
    </row>
    <row r="14" spans="2:10" ht="16.5" customHeight="1">
      <c r="B14" s="7" t="s">
        <v>0</v>
      </c>
      <c r="C14" s="8" t="s">
        <v>21</v>
      </c>
      <c r="D14" s="6">
        <f t="shared" si="0"/>
        <v>627</v>
      </c>
      <c r="E14" s="37">
        <v>72</v>
      </c>
      <c r="F14" s="37">
        <v>3</v>
      </c>
      <c r="G14" s="38">
        <v>24</v>
      </c>
      <c r="H14" s="38">
        <v>528</v>
      </c>
      <c r="I14" s="22"/>
      <c r="J14" s="61"/>
    </row>
    <row r="15" spans="2:10" ht="16.5" customHeight="1">
      <c r="B15" s="7" t="s">
        <v>1</v>
      </c>
      <c r="C15" s="8" t="s">
        <v>22</v>
      </c>
      <c r="D15" s="6">
        <f t="shared" si="0"/>
        <v>31249</v>
      </c>
      <c r="E15" s="38">
        <f>+SUM(E16:E39)</f>
        <v>6605</v>
      </c>
      <c r="F15" s="38">
        <f t="shared" ref="F15:H15" si="1">+SUM(F16:F39)</f>
        <v>301</v>
      </c>
      <c r="G15" s="38">
        <f t="shared" si="1"/>
        <v>1009</v>
      </c>
      <c r="H15" s="38">
        <f t="shared" si="1"/>
        <v>23334</v>
      </c>
      <c r="I15" s="22"/>
      <c r="J15" s="61"/>
    </row>
    <row r="16" spans="2:10" hidden="1" outlineLevel="1">
      <c r="B16" s="116">
        <v>10</v>
      </c>
      <c r="C16" s="117" t="s">
        <v>523</v>
      </c>
      <c r="D16" s="118">
        <f t="shared" si="0"/>
        <v>4930</v>
      </c>
      <c r="E16" s="119">
        <v>909</v>
      </c>
      <c r="F16" s="119">
        <v>110</v>
      </c>
      <c r="G16" s="119">
        <v>176</v>
      </c>
      <c r="H16" s="119">
        <v>3735</v>
      </c>
    </row>
    <row r="17" spans="2:8" hidden="1" outlineLevel="1">
      <c r="B17" s="116">
        <v>11</v>
      </c>
      <c r="C17" s="117" t="s">
        <v>524</v>
      </c>
      <c r="D17" s="118">
        <f t="shared" si="0"/>
        <v>782</v>
      </c>
      <c r="E17" s="119">
        <v>143</v>
      </c>
      <c r="F17" s="119">
        <v>7</v>
      </c>
      <c r="G17" s="119">
        <v>32</v>
      </c>
      <c r="H17" s="119">
        <v>600</v>
      </c>
    </row>
    <row r="18" spans="2:8" hidden="1" outlineLevel="1">
      <c r="B18" s="116">
        <v>12</v>
      </c>
      <c r="C18" s="117" t="s">
        <v>525</v>
      </c>
      <c r="D18" s="118">
        <f t="shared" si="0"/>
        <v>1</v>
      </c>
      <c r="E18" s="119">
        <v>0</v>
      </c>
      <c r="F18" s="119">
        <v>0</v>
      </c>
      <c r="G18" s="119">
        <v>0</v>
      </c>
      <c r="H18" s="119">
        <v>1</v>
      </c>
    </row>
    <row r="19" spans="2:8" hidden="1" outlineLevel="1">
      <c r="B19" s="116">
        <v>13</v>
      </c>
      <c r="C19" s="117" t="s">
        <v>526</v>
      </c>
      <c r="D19" s="118">
        <f t="shared" si="0"/>
        <v>1401</v>
      </c>
      <c r="E19" s="119">
        <v>297</v>
      </c>
      <c r="F19" s="119">
        <v>13</v>
      </c>
      <c r="G19" s="119">
        <v>30</v>
      </c>
      <c r="H19" s="119">
        <v>1061</v>
      </c>
    </row>
    <row r="20" spans="2:8" hidden="1" outlineLevel="1">
      <c r="B20" s="116">
        <v>14</v>
      </c>
      <c r="C20" s="117" t="s">
        <v>527</v>
      </c>
      <c r="D20" s="118">
        <f t="shared" si="0"/>
        <v>2893</v>
      </c>
      <c r="E20" s="119">
        <v>874</v>
      </c>
      <c r="F20" s="119">
        <v>19</v>
      </c>
      <c r="G20" s="119">
        <v>62</v>
      </c>
      <c r="H20" s="119">
        <v>1938</v>
      </c>
    </row>
    <row r="21" spans="2:8" hidden="1" outlineLevel="1">
      <c r="B21" s="116">
        <v>15</v>
      </c>
      <c r="C21" s="117" t="s">
        <v>528</v>
      </c>
      <c r="D21" s="118">
        <f t="shared" si="0"/>
        <v>1320</v>
      </c>
      <c r="E21" s="119">
        <v>333</v>
      </c>
      <c r="F21" s="119">
        <v>7</v>
      </c>
      <c r="G21" s="119">
        <v>21</v>
      </c>
      <c r="H21" s="119">
        <v>959</v>
      </c>
    </row>
    <row r="22" spans="2:8" hidden="1" outlineLevel="1">
      <c r="B22" s="116">
        <v>16</v>
      </c>
      <c r="C22" s="117" t="s">
        <v>529</v>
      </c>
      <c r="D22" s="118">
        <f t="shared" si="0"/>
        <v>1909</v>
      </c>
      <c r="E22" s="119">
        <v>365</v>
      </c>
      <c r="F22" s="119">
        <v>13</v>
      </c>
      <c r="G22" s="119">
        <v>72</v>
      </c>
      <c r="H22" s="119">
        <v>1459</v>
      </c>
    </row>
    <row r="23" spans="2:8" hidden="1" outlineLevel="1">
      <c r="B23" s="116">
        <v>17</v>
      </c>
      <c r="C23" s="117" t="s">
        <v>530</v>
      </c>
      <c r="D23" s="118">
        <f t="shared" si="0"/>
        <v>343</v>
      </c>
      <c r="E23" s="119">
        <v>42</v>
      </c>
      <c r="F23" s="119">
        <v>0</v>
      </c>
      <c r="G23" s="119">
        <v>8</v>
      </c>
      <c r="H23" s="119">
        <v>293</v>
      </c>
    </row>
    <row r="24" spans="2:8" hidden="1" outlineLevel="1">
      <c r="B24" s="116">
        <v>18</v>
      </c>
      <c r="C24" s="117" t="s">
        <v>531</v>
      </c>
      <c r="D24" s="118">
        <f t="shared" si="0"/>
        <v>1014</v>
      </c>
      <c r="E24" s="119">
        <v>268</v>
      </c>
      <c r="F24" s="119">
        <v>6</v>
      </c>
      <c r="G24" s="119">
        <v>34</v>
      </c>
      <c r="H24" s="119">
        <v>706</v>
      </c>
    </row>
    <row r="25" spans="2:8" hidden="1" outlineLevel="1">
      <c r="B25" s="116">
        <v>19</v>
      </c>
      <c r="C25" s="117" t="s">
        <v>532</v>
      </c>
      <c r="D25" s="118">
        <f t="shared" si="0"/>
        <v>22</v>
      </c>
      <c r="E25" s="119">
        <v>2</v>
      </c>
      <c r="F25" s="119">
        <v>0</v>
      </c>
      <c r="G25" s="119">
        <v>0</v>
      </c>
      <c r="H25" s="119">
        <v>20</v>
      </c>
    </row>
    <row r="26" spans="2:8" hidden="1" outlineLevel="1">
      <c r="B26" s="116">
        <v>20</v>
      </c>
      <c r="C26" s="117" t="s">
        <v>533</v>
      </c>
      <c r="D26" s="118">
        <f t="shared" si="0"/>
        <v>648</v>
      </c>
      <c r="E26" s="119">
        <v>73</v>
      </c>
      <c r="F26" s="119">
        <v>6</v>
      </c>
      <c r="G26" s="119">
        <v>17</v>
      </c>
      <c r="H26" s="119">
        <v>552</v>
      </c>
    </row>
    <row r="27" spans="2:8" hidden="1" outlineLevel="1">
      <c r="B27" s="116">
        <v>21</v>
      </c>
      <c r="C27" s="117" t="s">
        <v>534</v>
      </c>
      <c r="D27" s="118">
        <f t="shared" si="0"/>
        <v>127</v>
      </c>
      <c r="E27" s="119">
        <v>14</v>
      </c>
      <c r="F27" s="119">
        <v>1</v>
      </c>
      <c r="G27" s="119">
        <v>3</v>
      </c>
      <c r="H27" s="119">
        <v>109</v>
      </c>
    </row>
    <row r="28" spans="2:8" hidden="1" outlineLevel="1">
      <c r="B28" s="116">
        <v>22</v>
      </c>
      <c r="C28" s="117" t="s">
        <v>535</v>
      </c>
      <c r="D28" s="118">
        <f t="shared" si="0"/>
        <v>785</v>
      </c>
      <c r="E28" s="119">
        <v>88</v>
      </c>
      <c r="F28" s="119">
        <v>2</v>
      </c>
      <c r="G28" s="119">
        <v>19</v>
      </c>
      <c r="H28" s="119">
        <v>676</v>
      </c>
    </row>
    <row r="29" spans="2:8" hidden="1" outlineLevel="1">
      <c r="B29" s="116">
        <v>23</v>
      </c>
      <c r="C29" s="117" t="s">
        <v>536</v>
      </c>
      <c r="D29" s="118">
        <f t="shared" si="0"/>
        <v>2054</v>
      </c>
      <c r="E29" s="119">
        <v>344</v>
      </c>
      <c r="F29" s="119">
        <v>27</v>
      </c>
      <c r="G29" s="119">
        <v>46</v>
      </c>
      <c r="H29" s="119">
        <v>1637</v>
      </c>
    </row>
    <row r="30" spans="2:8" hidden="1" outlineLevel="1">
      <c r="B30" s="116">
        <v>24</v>
      </c>
      <c r="C30" s="117" t="s">
        <v>537</v>
      </c>
      <c r="D30" s="118">
        <f t="shared" si="0"/>
        <v>227</v>
      </c>
      <c r="E30" s="119">
        <v>37</v>
      </c>
      <c r="F30" s="119">
        <v>1</v>
      </c>
      <c r="G30" s="119">
        <v>4</v>
      </c>
      <c r="H30" s="119">
        <v>185</v>
      </c>
    </row>
    <row r="31" spans="2:8" hidden="1" outlineLevel="1">
      <c r="B31" s="116">
        <v>25</v>
      </c>
      <c r="C31" s="117" t="s">
        <v>538</v>
      </c>
      <c r="D31" s="118">
        <f t="shared" si="0"/>
        <v>5805</v>
      </c>
      <c r="E31" s="119">
        <v>1102</v>
      </c>
      <c r="F31" s="119">
        <v>43</v>
      </c>
      <c r="G31" s="119">
        <v>229</v>
      </c>
      <c r="H31" s="119">
        <v>4431</v>
      </c>
    </row>
    <row r="32" spans="2:8" hidden="1" outlineLevel="1">
      <c r="B32" s="116">
        <v>26</v>
      </c>
      <c r="C32" s="117" t="s">
        <v>539</v>
      </c>
      <c r="D32" s="118">
        <f t="shared" si="0"/>
        <v>175</v>
      </c>
      <c r="E32" s="119">
        <v>33</v>
      </c>
      <c r="F32" s="119">
        <v>1</v>
      </c>
      <c r="G32" s="119">
        <v>5</v>
      </c>
      <c r="H32" s="119">
        <v>136</v>
      </c>
    </row>
    <row r="33" spans="2:10" hidden="1" outlineLevel="1">
      <c r="B33" s="116">
        <v>27</v>
      </c>
      <c r="C33" s="117" t="s">
        <v>540</v>
      </c>
      <c r="D33" s="118">
        <f t="shared" si="0"/>
        <v>356</v>
      </c>
      <c r="E33" s="119">
        <v>42</v>
      </c>
      <c r="F33" s="119">
        <v>1</v>
      </c>
      <c r="G33" s="119">
        <v>17</v>
      </c>
      <c r="H33" s="119">
        <v>296</v>
      </c>
    </row>
    <row r="34" spans="2:10" hidden="1" outlineLevel="1">
      <c r="B34" s="116">
        <v>28</v>
      </c>
      <c r="C34" s="117" t="s">
        <v>541</v>
      </c>
      <c r="D34" s="118">
        <f t="shared" si="0"/>
        <v>963</v>
      </c>
      <c r="E34" s="119">
        <v>125</v>
      </c>
      <c r="F34" s="119">
        <v>6</v>
      </c>
      <c r="G34" s="119">
        <v>31</v>
      </c>
      <c r="H34" s="119">
        <v>801</v>
      </c>
    </row>
    <row r="35" spans="2:10" hidden="1" outlineLevel="1">
      <c r="B35" s="116">
        <v>29</v>
      </c>
      <c r="C35" s="117" t="s">
        <v>542</v>
      </c>
      <c r="D35" s="118">
        <f t="shared" si="0"/>
        <v>374</v>
      </c>
      <c r="E35" s="119">
        <v>48</v>
      </c>
      <c r="F35" s="119">
        <v>1</v>
      </c>
      <c r="G35" s="119">
        <v>7</v>
      </c>
      <c r="H35" s="119">
        <v>318</v>
      </c>
    </row>
    <row r="36" spans="2:10" hidden="1" outlineLevel="1">
      <c r="B36" s="116">
        <v>30</v>
      </c>
      <c r="C36" s="117" t="s">
        <v>543</v>
      </c>
      <c r="D36" s="118">
        <f t="shared" si="0"/>
        <v>162</v>
      </c>
      <c r="E36" s="119">
        <v>34</v>
      </c>
      <c r="F36" s="119">
        <v>2</v>
      </c>
      <c r="G36" s="119">
        <v>8</v>
      </c>
      <c r="H36" s="119">
        <v>118</v>
      </c>
    </row>
    <row r="37" spans="2:10" hidden="1" outlineLevel="1">
      <c r="B37" s="116">
        <v>31</v>
      </c>
      <c r="C37" s="117" t="s">
        <v>544</v>
      </c>
      <c r="D37" s="118">
        <f t="shared" si="0"/>
        <v>2222</v>
      </c>
      <c r="E37" s="119">
        <v>705</v>
      </c>
      <c r="F37" s="119">
        <v>14</v>
      </c>
      <c r="G37" s="119">
        <v>43</v>
      </c>
      <c r="H37" s="119">
        <v>1460</v>
      </c>
    </row>
    <row r="38" spans="2:10" hidden="1" outlineLevel="1">
      <c r="B38" s="116">
        <v>32</v>
      </c>
      <c r="C38" s="117" t="s">
        <v>545</v>
      </c>
      <c r="D38" s="118">
        <f t="shared" si="0"/>
        <v>970</v>
      </c>
      <c r="E38" s="119">
        <v>276</v>
      </c>
      <c r="F38" s="119">
        <v>9</v>
      </c>
      <c r="G38" s="119">
        <v>42</v>
      </c>
      <c r="H38" s="119">
        <v>643</v>
      </c>
    </row>
    <row r="39" spans="2:10" hidden="1" outlineLevel="1">
      <c r="B39" s="116">
        <v>33</v>
      </c>
      <c r="C39" s="117" t="s">
        <v>546</v>
      </c>
      <c r="D39" s="118">
        <f t="shared" si="0"/>
        <v>1766</v>
      </c>
      <c r="E39" s="119">
        <v>451</v>
      </c>
      <c r="F39" s="119">
        <v>12</v>
      </c>
      <c r="G39" s="119">
        <v>103</v>
      </c>
      <c r="H39" s="119">
        <v>1200</v>
      </c>
    </row>
    <row r="40" spans="2:10" ht="16.5" customHeight="1" collapsed="1">
      <c r="B40" s="7" t="s">
        <v>2</v>
      </c>
      <c r="C40" s="8" t="s">
        <v>28</v>
      </c>
      <c r="D40" s="6">
        <f t="shared" si="0"/>
        <v>423</v>
      </c>
      <c r="E40" s="38">
        <v>45</v>
      </c>
      <c r="F40" s="38">
        <v>12</v>
      </c>
      <c r="G40" s="38">
        <v>16</v>
      </c>
      <c r="H40" s="38">
        <v>350</v>
      </c>
      <c r="I40" s="22"/>
      <c r="J40" s="61"/>
    </row>
    <row r="41" spans="2:10" ht="16.5" customHeight="1">
      <c r="B41" s="7" t="s">
        <v>3</v>
      </c>
      <c r="C41" s="8" t="s">
        <v>27</v>
      </c>
      <c r="D41" s="6">
        <f t="shared" si="0"/>
        <v>1254</v>
      </c>
      <c r="E41" s="38">
        <v>92</v>
      </c>
      <c r="F41" s="38">
        <v>9</v>
      </c>
      <c r="G41" s="38">
        <v>35</v>
      </c>
      <c r="H41" s="38">
        <v>1118</v>
      </c>
      <c r="I41" s="22"/>
      <c r="J41" s="61"/>
    </row>
    <row r="42" spans="2:10" ht="16.5" customHeight="1">
      <c r="B42" s="7" t="s">
        <v>4</v>
      </c>
      <c r="C42" s="8" t="s">
        <v>23</v>
      </c>
      <c r="D42" s="6">
        <f t="shared" si="0"/>
        <v>30768</v>
      </c>
      <c r="E42" s="38">
        <v>9500</v>
      </c>
      <c r="F42" s="38">
        <v>230</v>
      </c>
      <c r="G42" s="38">
        <v>4119</v>
      </c>
      <c r="H42" s="38">
        <v>16919</v>
      </c>
      <c r="I42" s="22"/>
      <c r="J42" s="61"/>
    </row>
    <row r="43" spans="2:10" ht="16.5" customHeight="1">
      <c r="B43" s="7" t="s">
        <v>5</v>
      </c>
      <c r="C43" s="9" t="s">
        <v>455</v>
      </c>
      <c r="D43" s="6">
        <f t="shared" si="0"/>
        <v>81143</v>
      </c>
      <c r="E43" s="38">
        <v>20232</v>
      </c>
      <c r="F43" s="38">
        <v>1163</v>
      </c>
      <c r="G43" s="38">
        <v>2795</v>
      </c>
      <c r="H43" s="38">
        <v>56953</v>
      </c>
      <c r="I43" s="22"/>
      <c r="J43" s="61"/>
    </row>
    <row r="44" spans="2:10" ht="16.5" customHeight="1">
      <c r="B44" s="7" t="s">
        <v>6</v>
      </c>
      <c r="C44" s="9" t="s">
        <v>24</v>
      </c>
      <c r="D44" s="6">
        <f t="shared" si="0"/>
        <v>11003</v>
      </c>
      <c r="E44" s="38">
        <v>4016</v>
      </c>
      <c r="F44" s="38">
        <v>63</v>
      </c>
      <c r="G44" s="38">
        <v>1119</v>
      </c>
      <c r="H44" s="38">
        <v>5805</v>
      </c>
      <c r="I44" s="22"/>
      <c r="J44" s="61"/>
    </row>
    <row r="45" spans="2:10" ht="16.5" customHeight="1">
      <c r="B45" s="7" t="s">
        <v>7</v>
      </c>
      <c r="C45" s="9" t="s">
        <v>31</v>
      </c>
      <c r="D45" s="6">
        <f t="shared" si="0"/>
        <v>34918</v>
      </c>
      <c r="E45" s="38">
        <v>11258</v>
      </c>
      <c r="F45" s="38">
        <v>826</v>
      </c>
      <c r="G45" s="38">
        <v>1304</v>
      </c>
      <c r="H45" s="38">
        <v>21530</v>
      </c>
      <c r="I45" s="22"/>
      <c r="J45" s="61"/>
    </row>
    <row r="46" spans="2:10" ht="16.5" customHeight="1">
      <c r="B46" s="7" t="s">
        <v>8</v>
      </c>
      <c r="C46" s="9" t="s">
        <v>456</v>
      </c>
      <c r="D46" s="6">
        <f t="shared" si="0"/>
        <v>6681</v>
      </c>
      <c r="E46" s="38">
        <v>2780</v>
      </c>
      <c r="F46" s="38">
        <v>37</v>
      </c>
      <c r="G46" s="38">
        <v>397</v>
      </c>
      <c r="H46" s="38">
        <v>3467</v>
      </c>
      <c r="I46" s="22"/>
      <c r="J46" s="61"/>
    </row>
    <row r="47" spans="2:10" ht="16.5" customHeight="1">
      <c r="B47" s="7" t="s">
        <v>9</v>
      </c>
      <c r="C47" s="9" t="s">
        <v>29</v>
      </c>
      <c r="D47" s="6">
        <f t="shared" si="0"/>
        <v>7283</v>
      </c>
      <c r="E47" s="38">
        <v>1208</v>
      </c>
      <c r="F47" s="38">
        <v>42</v>
      </c>
      <c r="G47" s="38">
        <v>206</v>
      </c>
      <c r="H47" s="38">
        <v>5827</v>
      </c>
      <c r="I47" s="22"/>
      <c r="J47" s="61"/>
    </row>
    <row r="48" spans="2:10" ht="16.5" customHeight="1">
      <c r="B48" s="7" t="s">
        <v>10</v>
      </c>
      <c r="C48" s="9" t="s">
        <v>30</v>
      </c>
      <c r="D48" s="6">
        <f t="shared" si="0"/>
        <v>9557</v>
      </c>
      <c r="E48" s="38">
        <v>5231</v>
      </c>
      <c r="F48" s="38">
        <v>94</v>
      </c>
      <c r="G48" s="38">
        <v>508</v>
      </c>
      <c r="H48" s="38">
        <v>3724</v>
      </c>
      <c r="I48" s="22"/>
      <c r="J48" s="61"/>
    </row>
    <row r="49" spans="2:10" ht="16.5" customHeight="1">
      <c r="B49" s="7" t="s">
        <v>11</v>
      </c>
      <c r="C49" s="9" t="s">
        <v>32</v>
      </c>
      <c r="D49" s="6">
        <f t="shared" si="0"/>
        <v>23088</v>
      </c>
      <c r="E49" s="38">
        <v>9263</v>
      </c>
      <c r="F49" s="38">
        <v>200</v>
      </c>
      <c r="G49" s="38">
        <v>1309</v>
      </c>
      <c r="H49" s="38">
        <v>12316</v>
      </c>
      <c r="I49" s="22"/>
      <c r="J49" s="61"/>
    </row>
    <row r="50" spans="2:10" ht="16.5" customHeight="1">
      <c r="B50" s="7" t="s">
        <v>12</v>
      </c>
      <c r="C50" s="9" t="s">
        <v>457</v>
      </c>
      <c r="D50" s="6">
        <f t="shared" si="0"/>
        <v>9121</v>
      </c>
      <c r="E50" s="38">
        <v>3098</v>
      </c>
      <c r="F50" s="38">
        <v>76</v>
      </c>
      <c r="G50" s="38">
        <v>616</v>
      </c>
      <c r="H50" s="38">
        <v>5331</v>
      </c>
      <c r="I50" s="22"/>
      <c r="J50" s="61"/>
    </row>
    <row r="51" spans="2:10" ht="16.5" customHeight="1">
      <c r="B51" s="7" t="s">
        <v>13</v>
      </c>
      <c r="C51" s="9" t="s">
        <v>33</v>
      </c>
      <c r="D51" s="6">
        <f t="shared" si="0"/>
        <v>720</v>
      </c>
      <c r="E51" s="38">
        <v>122</v>
      </c>
      <c r="F51" s="38">
        <v>10</v>
      </c>
      <c r="G51" s="38">
        <v>27</v>
      </c>
      <c r="H51" s="38">
        <v>561</v>
      </c>
      <c r="I51" s="22"/>
      <c r="J51" s="61"/>
    </row>
    <row r="52" spans="2:10" ht="16.5" customHeight="1">
      <c r="B52" s="7" t="s">
        <v>14</v>
      </c>
      <c r="C52" s="9" t="s">
        <v>25</v>
      </c>
      <c r="D52" s="6">
        <f t="shared" si="0"/>
        <v>4371</v>
      </c>
      <c r="E52" s="38">
        <v>1022</v>
      </c>
      <c r="F52" s="38">
        <v>67</v>
      </c>
      <c r="G52" s="38">
        <v>169</v>
      </c>
      <c r="H52" s="38">
        <v>3113</v>
      </c>
      <c r="I52" s="22"/>
      <c r="J52" s="61"/>
    </row>
    <row r="53" spans="2:10" ht="16.5" customHeight="1">
      <c r="B53" s="7" t="s">
        <v>15</v>
      </c>
      <c r="C53" s="9" t="s">
        <v>34</v>
      </c>
      <c r="D53" s="6">
        <f t="shared" si="0"/>
        <v>18954</v>
      </c>
      <c r="E53" s="38">
        <v>4685</v>
      </c>
      <c r="F53" s="38">
        <v>221</v>
      </c>
      <c r="G53" s="38">
        <v>751</v>
      </c>
      <c r="H53" s="38">
        <v>13297</v>
      </c>
      <c r="I53" s="22"/>
      <c r="J53" s="61"/>
    </row>
    <row r="54" spans="2:10" ht="16.5" customHeight="1">
      <c r="B54" s="7" t="s">
        <v>16</v>
      </c>
      <c r="C54" s="9" t="s">
        <v>35</v>
      </c>
      <c r="D54" s="6">
        <f t="shared" si="0"/>
        <v>4257</v>
      </c>
      <c r="E54" s="38">
        <v>1869</v>
      </c>
      <c r="F54" s="38">
        <v>44</v>
      </c>
      <c r="G54" s="38">
        <v>202</v>
      </c>
      <c r="H54" s="38">
        <v>2142</v>
      </c>
      <c r="I54" s="22"/>
      <c r="J54" s="61"/>
    </row>
    <row r="55" spans="2:10" ht="16.5" customHeight="1">
      <c r="B55" s="7" t="s">
        <v>17</v>
      </c>
      <c r="C55" s="9" t="s">
        <v>36</v>
      </c>
      <c r="D55" s="6">
        <f t="shared" si="0"/>
        <v>12484</v>
      </c>
      <c r="E55" s="38">
        <v>4134</v>
      </c>
      <c r="F55" s="38">
        <v>176</v>
      </c>
      <c r="G55" s="38">
        <v>470</v>
      </c>
      <c r="H55" s="38">
        <v>7704</v>
      </c>
      <c r="I55" s="22"/>
      <c r="J55" s="61"/>
    </row>
    <row r="56" spans="2:10" ht="16.5" customHeight="1">
      <c r="B56" s="7" t="s">
        <v>18</v>
      </c>
      <c r="C56" s="9" t="s">
        <v>37</v>
      </c>
      <c r="D56" s="6">
        <f t="shared" si="0"/>
        <v>22</v>
      </c>
      <c r="E56" s="38">
        <v>9</v>
      </c>
      <c r="F56" s="38">
        <v>1</v>
      </c>
      <c r="G56" s="38">
        <v>0</v>
      </c>
      <c r="H56" s="38">
        <v>12</v>
      </c>
      <c r="I56" s="22"/>
    </row>
    <row r="57" spans="2:10" ht="3.75" customHeight="1">
      <c r="B57" s="17"/>
      <c r="C57" s="17"/>
      <c r="D57" s="17"/>
      <c r="E57" s="17"/>
      <c r="F57" s="17"/>
      <c r="G57" s="17"/>
      <c r="H57" s="17"/>
      <c r="I57" s="22"/>
    </row>
    <row r="58" spans="2:10">
      <c r="B58" s="33"/>
      <c r="C58" s="1"/>
      <c r="D58" s="2"/>
      <c r="E58" s="38"/>
    </row>
    <row r="59" spans="2:10">
      <c r="C59" s="11"/>
      <c r="D59" s="18"/>
      <c r="E59" s="38"/>
    </row>
    <row r="60" spans="2:10">
      <c r="C60" s="11"/>
      <c r="D60" s="18"/>
      <c r="E60" s="38"/>
    </row>
    <row r="61" spans="2:10">
      <c r="C61" s="11"/>
      <c r="D61" s="18"/>
      <c r="E61" s="38"/>
    </row>
    <row r="62" spans="2:10">
      <c r="C62" s="11"/>
      <c r="D62" s="18"/>
      <c r="E62" s="18"/>
    </row>
    <row r="63" spans="2:10">
      <c r="C63" s="11"/>
      <c r="D63" s="18"/>
      <c r="E63" s="18"/>
    </row>
    <row r="64" spans="2:10">
      <c r="C64" s="11"/>
      <c r="D64" s="18"/>
      <c r="E64" s="18"/>
    </row>
    <row r="65" spans="3:5">
      <c r="C65" s="11"/>
      <c r="D65" s="18"/>
      <c r="E65" s="18"/>
    </row>
    <row r="66" spans="3:5">
      <c r="C66" s="11"/>
      <c r="D66" s="18"/>
      <c r="E66" s="18"/>
    </row>
    <row r="67" spans="3:5">
      <c r="C67" s="11"/>
      <c r="D67" s="18"/>
      <c r="E67" s="18"/>
    </row>
    <row r="68" spans="3:5">
      <c r="C68" s="11"/>
      <c r="D68" s="18"/>
      <c r="E68" s="18"/>
    </row>
    <row r="69" spans="3:5">
      <c r="C69" s="11"/>
      <c r="D69" s="18"/>
      <c r="E69" s="18"/>
    </row>
    <row r="70" spans="3:5">
      <c r="C70" s="11"/>
      <c r="D70" s="18"/>
      <c r="E70" s="18"/>
    </row>
    <row r="71" spans="3:5">
      <c r="C71" s="11"/>
      <c r="D71" s="18"/>
      <c r="E71" s="18"/>
    </row>
    <row r="72" spans="3:5">
      <c r="C72" s="11"/>
      <c r="D72" s="18"/>
      <c r="E72" s="18"/>
    </row>
    <row r="73" spans="3:5">
      <c r="C73" s="11"/>
      <c r="D73" s="18"/>
      <c r="E73" s="18"/>
    </row>
    <row r="74" spans="3:5">
      <c r="C74" s="11"/>
      <c r="D74" s="18"/>
      <c r="E74" s="18"/>
    </row>
    <row r="75" spans="3:5">
      <c r="C75" s="11"/>
      <c r="D75" s="18"/>
      <c r="E75" s="18"/>
    </row>
    <row r="77" spans="3:5">
      <c r="C77" s="1"/>
    </row>
    <row r="78" spans="3:5">
      <c r="C78" s="3"/>
    </row>
    <row r="79" spans="3:5">
      <c r="C79" s="4"/>
    </row>
  </sheetData>
  <mergeCells count="5">
    <mergeCell ref="B8:C10"/>
    <mergeCell ref="B6:H6"/>
    <mergeCell ref="B3:H3"/>
    <mergeCell ref="B5:H5"/>
    <mergeCell ref="D8:H8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D3D3F5"/>
  </sheetPr>
  <dimension ref="B2:H37"/>
  <sheetViews>
    <sheetView showGridLines="0" zoomScaleNormal="100" workbookViewId="0"/>
  </sheetViews>
  <sheetFormatPr defaultColWidth="9.140625" defaultRowHeight="14.25"/>
  <cols>
    <col min="1" max="1" width="9.140625" style="15"/>
    <col min="2" max="2" width="21.7109375" style="15" customWidth="1"/>
    <col min="3" max="3" width="13.140625" style="15" customWidth="1"/>
    <col min="4" max="4" width="14.85546875" style="15" customWidth="1"/>
    <col min="5" max="5" width="12.5703125" style="15" customWidth="1"/>
    <col min="6" max="6" width="11" style="15" customWidth="1"/>
    <col min="7" max="7" width="11.85546875" style="15" customWidth="1"/>
    <col min="8" max="16384" width="9.140625" style="15"/>
  </cols>
  <sheetData>
    <row r="2" spans="2:8" ht="15">
      <c r="E2" s="14"/>
      <c r="G2" s="14" t="s">
        <v>73</v>
      </c>
    </row>
    <row r="3" spans="2:8" ht="30.75" customHeight="1">
      <c r="B3" s="145" t="s">
        <v>74</v>
      </c>
      <c r="C3" s="145"/>
      <c r="D3" s="145"/>
      <c r="E3" s="145"/>
      <c r="F3" s="145"/>
      <c r="G3" s="145"/>
    </row>
    <row r="4" spans="2:8" ht="3.75" customHeight="1"/>
    <row r="5" spans="2:8">
      <c r="B5" s="147">
        <v>2023</v>
      </c>
      <c r="C5" s="147"/>
      <c r="D5" s="147"/>
      <c r="E5" s="147"/>
      <c r="F5" s="147"/>
      <c r="G5" s="147"/>
    </row>
    <row r="6" spans="2:8">
      <c r="B6" s="146" t="s">
        <v>40</v>
      </c>
      <c r="C6" s="146"/>
      <c r="D6" s="146"/>
      <c r="E6" s="146"/>
      <c r="F6" s="146"/>
      <c r="G6" s="146"/>
    </row>
    <row r="7" spans="2:8" ht="3" customHeight="1"/>
    <row r="8" spans="2:8" ht="24" customHeight="1">
      <c r="B8" s="144" t="s">
        <v>42</v>
      </c>
      <c r="C8" s="149" t="s">
        <v>67</v>
      </c>
      <c r="D8" s="152"/>
      <c r="E8" s="152"/>
      <c r="F8" s="152"/>
      <c r="G8" s="152"/>
    </row>
    <row r="9" spans="2:8" ht="3.75" customHeight="1">
      <c r="B9" s="144"/>
      <c r="C9" s="86"/>
    </row>
    <row r="10" spans="2:8" ht="17.25" customHeight="1">
      <c r="B10" s="144"/>
      <c r="C10" s="87" t="s">
        <v>19</v>
      </c>
      <c r="D10" s="85" t="s">
        <v>68</v>
      </c>
      <c r="E10" s="23" t="s">
        <v>69</v>
      </c>
      <c r="F10" s="85" t="s">
        <v>70</v>
      </c>
      <c r="G10" s="23" t="s">
        <v>71</v>
      </c>
    </row>
    <row r="11" spans="2:8" ht="3.75" customHeight="1">
      <c r="B11" s="17"/>
      <c r="C11" s="17"/>
      <c r="D11" s="17"/>
      <c r="E11" s="17"/>
      <c r="F11" s="17"/>
      <c r="G11" s="17"/>
    </row>
    <row r="12" spans="2:8" ht="23.25" customHeight="1">
      <c r="B12" s="5" t="s">
        <v>19</v>
      </c>
      <c r="C12" s="6">
        <f>+D12+E12+F12+G12</f>
        <v>300351</v>
      </c>
      <c r="D12" s="37">
        <v>90268</v>
      </c>
      <c r="E12" s="37">
        <v>3728</v>
      </c>
      <c r="F12" s="37">
        <v>15805</v>
      </c>
      <c r="G12" s="37">
        <v>190550</v>
      </c>
      <c r="H12" s="22"/>
    </row>
    <row r="13" spans="2:8" ht="23.25" customHeight="1">
      <c r="B13" s="11" t="s">
        <v>43</v>
      </c>
      <c r="C13" s="6">
        <f t="shared" ref="C13:C30" si="0">+D13+E13+F13+G13</f>
        <v>20767</v>
      </c>
      <c r="D13" s="38">
        <v>4533</v>
      </c>
      <c r="E13" s="38">
        <v>272</v>
      </c>
      <c r="F13" s="38">
        <v>749</v>
      </c>
      <c r="G13" s="38">
        <v>15213</v>
      </c>
      <c r="H13" s="22"/>
    </row>
    <row r="14" spans="2:8" ht="23.25" customHeight="1">
      <c r="B14" s="11" t="s">
        <v>44</v>
      </c>
      <c r="C14" s="6">
        <f t="shared" si="0"/>
        <v>4897</v>
      </c>
      <c r="D14" s="38">
        <v>1631</v>
      </c>
      <c r="E14" s="38">
        <v>73</v>
      </c>
      <c r="F14" s="38">
        <v>329</v>
      </c>
      <c r="G14" s="38">
        <v>2864</v>
      </c>
      <c r="H14" s="22"/>
    </row>
    <row r="15" spans="2:8" ht="23.25" customHeight="1">
      <c r="B15" s="11" t="s">
        <v>46</v>
      </c>
      <c r="C15" s="6">
        <f t="shared" si="0"/>
        <v>27430</v>
      </c>
      <c r="D15" s="38">
        <v>8760</v>
      </c>
      <c r="E15" s="38">
        <v>253</v>
      </c>
      <c r="F15" s="38">
        <v>1157</v>
      </c>
      <c r="G15" s="38">
        <v>17260</v>
      </c>
      <c r="H15" s="22"/>
    </row>
    <row r="16" spans="2:8" ht="23.25" customHeight="1">
      <c r="B16" s="11" t="s">
        <v>45</v>
      </c>
      <c r="C16" s="6">
        <f t="shared" si="0"/>
        <v>3885</v>
      </c>
      <c r="D16" s="38">
        <v>780</v>
      </c>
      <c r="E16" s="38">
        <v>10</v>
      </c>
      <c r="F16" s="38">
        <v>90</v>
      </c>
      <c r="G16" s="38">
        <v>3005</v>
      </c>
      <c r="H16" s="22"/>
    </row>
    <row r="17" spans="2:8" ht="23.25" customHeight="1">
      <c r="B17" s="11" t="s">
        <v>47</v>
      </c>
      <c r="C17" s="6">
        <f t="shared" si="0"/>
        <v>4985</v>
      </c>
      <c r="D17" s="38">
        <v>1126</v>
      </c>
      <c r="E17" s="38">
        <v>73</v>
      </c>
      <c r="F17" s="38">
        <v>212</v>
      </c>
      <c r="G17" s="38">
        <v>3574</v>
      </c>
      <c r="H17" s="22"/>
    </row>
    <row r="18" spans="2:8" ht="23.25" customHeight="1">
      <c r="B18" s="11" t="s">
        <v>48</v>
      </c>
      <c r="C18" s="6">
        <f t="shared" si="0"/>
        <v>11536</v>
      </c>
      <c r="D18" s="38">
        <v>2735</v>
      </c>
      <c r="E18" s="38">
        <v>367</v>
      </c>
      <c r="F18" s="38">
        <v>653</v>
      </c>
      <c r="G18" s="38">
        <v>7781</v>
      </c>
      <c r="H18" s="22"/>
    </row>
    <row r="19" spans="2:8" ht="23.25" customHeight="1">
      <c r="B19" s="11" t="s">
        <v>49</v>
      </c>
      <c r="C19" s="6">
        <f t="shared" si="0"/>
        <v>5410</v>
      </c>
      <c r="D19" s="38">
        <v>1583</v>
      </c>
      <c r="E19" s="38">
        <v>89</v>
      </c>
      <c r="F19" s="38">
        <v>357</v>
      </c>
      <c r="G19" s="38">
        <v>3381</v>
      </c>
      <c r="H19" s="22"/>
    </row>
    <row r="20" spans="2:8" ht="23.25" customHeight="1">
      <c r="B20" s="11" t="s">
        <v>50</v>
      </c>
      <c r="C20" s="6">
        <f t="shared" si="0"/>
        <v>19637</v>
      </c>
      <c r="D20" s="38">
        <v>6677</v>
      </c>
      <c r="E20" s="38">
        <v>339</v>
      </c>
      <c r="F20" s="38">
        <v>1373</v>
      </c>
      <c r="G20" s="38">
        <v>11248</v>
      </c>
      <c r="H20" s="22"/>
    </row>
    <row r="21" spans="2:8" ht="23.25" customHeight="1">
      <c r="B21" s="11" t="s">
        <v>51</v>
      </c>
      <c r="C21" s="6">
        <f t="shared" si="0"/>
        <v>4087</v>
      </c>
      <c r="D21" s="38">
        <v>646</v>
      </c>
      <c r="E21" s="38">
        <v>45</v>
      </c>
      <c r="F21" s="38">
        <v>156</v>
      </c>
      <c r="G21" s="38">
        <v>3240</v>
      </c>
      <c r="H21" s="22"/>
    </row>
    <row r="22" spans="2:8" ht="23.25" customHeight="1">
      <c r="B22" s="11" t="s">
        <v>52</v>
      </c>
      <c r="C22" s="6">
        <f t="shared" si="0"/>
        <v>16839</v>
      </c>
      <c r="D22" s="38">
        <v>3951</v>
      </c>
      <c r="E22" s="38">
        <v>400</v>
      </c>
      <c r="F22" s="38">
        <v>936</v>
      </c>
      <c r="G22" s="38">
        <v>11552</v>
      </c>
      <c r="H22" s="22"/>
    </row>
    <row r="23" spans="2:8" ht="23.25" customHeight="1">
      <c r="B23" s="11" t="s">
        <v>53</v>
      </c>
      <c r="C23" s="6">
        <f t="shared" si="0"/>
        <v>69633</v>
      </c>
      <c r="D23" s="38">
        <v>24812</v>
      </c>
      <c r="E23" s="38">
        <v>585</v>
      </c>
      <c r="F23" s="38">
        <v>3949</v>
      </c>
      <c r="G23" s="38">
        <v>40287</v>
      </c>
      <c r="H23" s="22"/>
    </row>
    <row r="24" spans="2:8" ht="23.25" customHeight="1">
      <c r="B24" s="11" t="s">
        <v>54</v>
      </c>
      <c r="C24" s="6">
        <f t="shared" si="0"/>
        <v>3046</v>
      </c>
      <c r="D24" s="38">
        <v>931</v>
      </c>
      <c r="E24" s="38">
        <v>55</v>
      </c>
      <c r="F24" s="38">
        <v>178</v>
      </c>
      <c r="G24" s="38">
        <v>1882</v>
      </c>
      <c r="H24" s="22"/>
    </row>
    <row r="25" spans="2:8" ht="23.25" customHeight="1">
      <c r="B25" s="11" t="s">
        <v>55</v>
      </c>
      <c r="C25" s="6">
        <f t="shared" si="0"/>
        <v>54981</v>
      </c>
      <c r="D25" s="38">
        <v>18284</v>
      </c>
      <c r="E25" s="38">
        <v>506</v>
      </c>
      <c r="F25" s="38">
        <v>2584</v>
      </c>
      <c r="G25" s="38">
        <v>33607</v>
      </c>
      <c r="H25" s="22"/>
    </row>
    <row r="26" spans="2:8" ht="23.25" customHeight="1">
      <c r="B26" s="11" t="s">
        <v>56</v>
      </c>
      <c r="C26" s="6">
        <f t="shared" si="0"/>
        <v>12338</v>
      </c>
      <c r="D26" s="38">
        <v>3009</v>
      </c>
      <c r="E26" s="38">
        <v>138</v>
      </c>
      <c r="F26" s="38">
        <v>566</v>
      </c>
      <c r="G26" s="38">
        <v>8625</v>
      </c>
      <c r="H26" s="22"/>
    </row>
    <row r="27" spans="2:8" ht="23.25" customHeight="1">
      <c r="B27" s="11" t="s">
        <v>57</v>
      </c>
      <c r="C27" s="6">
        <f t="shared" si="0"/>
        <v>17532</v>
      </c>
      <c r="D27" s="38">
        <v>6210</v>
      </c>
      <c r="E27" s="38">
        <v>194</v>
      </c>
      <c r="F27" s="38">
        <v>1364</v>
      </c>
      <c r="G27" s="38">
        <v>9764</v>
      </c>
      <c r="H27" s="22"/>
    </row>
    <row r="28" spans="2:8" ht="23.25" customHeight="1">
      <c r="B28" s="11" t="s">
        <v>58</v>
      </c>
      <c r="C28" s="6">
        <f t="shared" si="0"/>
        <v>7753</v>
      </c>
      <c r="D28" s="38">
        <v>1454</v>
      </c>
      <c r="E28" s="38">
        <v>79</v>
      </c>
      <c r="F28" s="38">
        <v>468</v>
      </c>
      <c r="G28" s="38">
        <v>5752</v>
      </c>
      <c r="H28" s="22"/>
    </row>
    <row r="29" spans="2:8" ht="23.25" customHeight="1">
      <c r="B29" s="11" t="s">
        <v>59</v>
      </c>
      <c r="C29" s="6">
        <f t="shared" si="0"/>
        <v>5406</v>
      </c>
      <c r="D29" s="38">
        <v>1205</v>
      </c>
      <c r="E29" s="38">
        <v>54</v>
      </c>
      <c r="F29" s="38">
        <v>227</v>
      </c>
      <c r="G29" s="38">
        <v>3920</v>
      </c>
      <c r="H29" s="22"/>
    </row>
    <row r="30" spans="2:8" ht="23.25" customHeight="1">
      <c r="B30" s="11" t="s">
        <v>60</v>
      </c>
      <c r="C30" s="6">
        <f t="shared" si="0"/>
        <v>10189</v>
      </c>
      <c r="D30" s="38">
        <v>1941</v>
      </c>
      <c r="E30" s="38">
        <v>196</v>
      </c>
      <c r="F30" s="38">
        <v>457</v>
      </c>
      <c r="G30" s="38">
        <v>7595</v>
      </c>
      <c r="H30" s="22"/>
    </row>
    <row r="31" spans="2:8" ht="3.75" customHeight="1">
      <c r="B31" s="17"/>
      <c r="C31" s="17"/>
      <c r="D31" s="17"/>
      <c r="E31" s="17"/>
      <c r="F31" s="17"/>
      <c r="G31" s="17"/>
    </row>
    <row r="32" spans="2:8">
      <c r="B32" s="33"/>
      <c r="C32" s="22"/>
      <c r="D32" s="22"/>
      <c r="H32" s="22"/>
    </row>
    <row r="33" spans="2:2">
      <c r="B33" s="3"/>
    </row>
    <row r="35" spans="2:2">
      <c r="B35" s="1"/>
    </row>
    <row r="36" spans="2:2">
      <c r="B36" s="3"/>
    </row>
    <row r="37" spans="2:2">
      <c r="B37" s="4"/>
    </row>
  </sheetData>
  <mergeCells count="5">
    <mergeCell ref="B8:B10"/>
    <mergeCell ref="B3:G3"/>
    <mergeCell ref="B6:G6"/>
    <mergeCell ref="B5:G5"/>
    <mergeCell ref="C8:G8"/>
  </mergeCells>
  <printOptions horizontalCentered="1"/>
  <pageMargins left="0.70866141732283472" right="0.70866141732283472" top="0.74803149606299213" bottom="0.74803149606299213" header="0.31496062992125984" footer="0.31496062992125984"/>
  <pageSetup paperSize="9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75</vt:i4>
      </vt:variant>
      <vt:variant>
        <vt:lpstr>Intervalos com Nome</vt:lpstr>
      </vt:variant>
      <vt:variant>
        <vt:i4>136</vt:i4>
      </vt:variant>
    </vt:vector>
  </HeadingPairs>
  <TitlesOfParts>
    <vt:vector size="211" baseType="lpstr">
      <vt:lpstr>Índice</vt:lpstr>
      <vt:lpstr>S1</vt:lpstr>
      <vt:lpstr>Q1</vt:lpstr>
      <vt:lpstr>Q2</vt:lpstr>
      <vt:lpstr>Q3</vt:lpstr>
      <vt:lpstr>Q4</vt:lpstr>
      <vt:lpstr>S2</vt:lpstr>
      <vt:lpstr>Q5</vt:lpstr>
      <vt:lpstr>Q6</vt:lpstr>
      <vt:lpstr>Q7</vt:lpstr>
      <vt:lpstr>Q8</vt:lpstr>
      <vt:lpstr>Q9</vt:lpstr>
      <vt:lpstr>Q10</vt:lpstr>
      <vt:lpstr>S3</vt:lpstr>
      <vt:lpstr>Q11</vt:lpstr>
      <vt:lpstr>Q12</vt:lpstr>
      <vt:lpstr>Q13</vt:lpstr>
      <vt:lpstr>Q14</vt:lpstr>
      <vt:lpstr>Q15</vt:lpstr>
      <vt:lpstr>Q16</vt:lpstr>
      <vt:lpstr>Q17</vt:lpstr>
      <vt:lpstr>Q18</vt:lpstr>
      <vt:lpstr>Q19</vt:lpstr>
      <vt:lpstr>Q20</vt:lpstr>
      <vt:lpstr>Q21</vt:lpstr>
      <vt:lpstr>Q22</vt:lpstr>
      <vt:lpstr>Q23</vt:lpstr>
      <vt:lpstr>Q24</vt:lpstr>
      <vt:lpstr>Q25</vt:lpstr>
      <vt:lpstr>Q26</vt:lpstr>
      <vt:lpstr>Q27</vt:lpstr>
      <vt:lpstr>Q28</vt:lpstr>
      <vt:lpstr>Q29</vt:lpstr>
      <vt:lpstr>Q30</vt:lpstr>
      <vt:lpstr>Q31</vt:lpstr>
      <vt:lpstr>Q32</vt:lpstr>
      <vt:lpstr>Q33</vt:lpstr>
      <vt:lpstr>Q34</vt:lpstr>
      <vt:lpstr>Q35</vt:lpstr>
      <vt:lpstr>Q36</vt:lpstr>
      <vt:lpstr>Q37</vt:lpstr>
      <vt:lpstr>Q38</vt:lpstr>
      <vt:lpstr>Q39</vt:lpstr>
      <vt:lpstr>Q40</vt:lpstr>
      <vt:lpstr>Q41</vt:lpstr>
      <vt:lpstr>Q42</vt:lpstr>
      <vt:lpstr>Q43</vt:lpstr>
      <vt:lpstr>Q44</vt:lpstr>
      <vt:lpstr>S4</vt:lpstr>
      <vt:lpstr>Q45</vt:lpstr>
      <vt:lpstr>Q46</vt:lpstr>
      <vt:lpstr>Q47</vt:lpstr>
      <vt:lpstr>Q48</vt:lpstr>
      <vt:lpstr>Q49</vt:lpstr>
      <vt:lpstr>Q50</vt:lpstr>
      <vt:lpstr>Q51</vt:lpstr>
      <vt:lpstr>Q52</vt:lpstr>
      <vt:lpstr>Q53</vt:lpstr>
      <vt:lpstr>Q54</vt:lpstr>
      <vt:lpstr>Q55</vt:lpstr>
      <vt:lpstr>Q56</vt:lpstr>
      <vt:lpstr>S5</vt:lpstr>
      <vt:lpstr>Q57</vt:lpstr>
      <vt:lpstr>Q58</vt:lpstr>
      <vt:lpstr>Q59</vt:lpstr>
      <vt:lpstr>Q60</vt:lpstr>
      <vt:lpstr>Q61</vt:lpstr>
      <vt:lpstr>Q62</vt:lpstr>
      <vt:lpstr>Q63</vt:lpstr>
      <vt:lpstr>Q64</vt:lpstr>
      <vt:lpstr>Q65</vt:lpstr>
      <vt:lpstr>Q66</vt:lpstr>
      <vt:lpstr>Q67</vt:lpstr>
      <vt:lpstr>Q68</vt:lpstr>
      <vt:lpstr>APOIO TAXAS</vt:lpstr>
      <vt:lpstr>'Q1'!Área_de_Impressão</vt:lpstr>
      <vt:lpstr>'Q10'!Área_de_Impressão</vt:lpstr>
      <vt:lpstr>'Q11'!Área_de_Impressão</vt:lpstr>
      <vt:lpstr>'Q12'!Área_de_Impressão</vt:lpstr>
      <vt:lpstr>'Q13'!Área_de_Impressão</vt:lpstr>
      <vt:lpstr>'Q14'!Área_de_Impressão</vt:lpstr>
      <vt:lpstr>'Q15'!Área_de_Impressão</vt:lpstr>
      <vt:lpstr>'Q16'!Área_de_Impressão</vt:lpstr>
      <vt:lpstr>'Q17'!Área_de_Impressão</vt:lpstr>
      <vt:lpstr>'Q18'!Área_de_Impressão</vt:lpstr>
      <vt:lpstr>'Q19'!Área_de_Impressão</vt:lpstr>
      <vt:lpstr>'Q2'!Área_de_Impressão</vt:lpstr>
      <vt:lpstr>'Q20'!Área_de_Impressão</vt:lpstr>
      <vt:lpstr>'Q21'!Área_de_Impressão</vt:lpstr>
      <vt:lpstr>'Q22'!Área_de_Impressão</vt:lpstr>
      <vt:lpstr>'Q23'!Área_de_Impressão</vt:lpstr>
      <vt:lpstr>'Q24'!Área_de_Impressão</vt:lpstr>
      <vt:lpstr>'Q25'!Área_de_Impressão</vt:lpstr>
      <vt:lpstr>'Q26'!Área_de_Impressão</vt:lpstr>
      <vt:lpstr>'Q27'!Área_de_Impressão</vt:lpstr>
      <vt:lpstr>'Q28'!Área_de_Impressão</vt:lpstr>
      <vt:lpstr>'Q29'!Área_de_Impressão</vt:lpstr>
      <vt:lpstr>'Q3'!Área_de_Impressão</vt:lpstr>
      <vt:lpstr>'Q30'!Área_de_Impressão</vt:lpstr>
      <vt:lpstr>'Q31'!Área_de_Impressão</vt:lpstr>
      <vt:lpstr>'Q32'!Área_de_Impressão</vt:lpstr>
      <vt:lpstr>'Q33'!Área_de_Impressão</vt:lpstr>
      <vt:lpstr>'Q34'!Área_de_Impressão</vt:lpstr>
      <vt:lpstr>'Q35'!Área_de_Impressão</vt:lpstr>
      <vt:lpstr>'Q36'!Área_de_Impressão</vt:lpstr>
      <vt:lpstr>'Q37'!Área_de_Impressão</vt:lpstr>
      <vt:lpstr>'Q38'!Área_de_Impressão</vt:lpstr>
      <vt:lpstr>'Q39'!Área_de_Impressão</vt:lpstr>
      <vt:lpstr>'Q4'!Área_de_Impressão</vt:lpstr>
      <vt:lpstr>'Q40'!Área_de_Impressão</vt:lpstr>
      <vt:lpstr>'Q41'!Área_de_Impressão</vt:lpstr>
      <vt:lpstr>'Q42'!Área_de_Impressão</vt:lpstr>
      <vt:lpstr>'Q43'!Área_de_Impressão</vt:lpstr>
      <vt:lpstr>'Q44'!Área_de_Impressão</vt:lpstr>
      <vt:lpstr>'Q45'!Área_de_Impressão</vt:lpstr>
      <vt:lpstr>'Q46'!Área_de_Impressão</vt:lpstr>
      <vt:lpstr>'Q47'!Área_de_Impressão</vt:lpstr>
      <vt:lpstr>'Q48'!Área_de_Impressão</vt:lpstr>
      <vt:lpstr>'Q49'!Área_de_Impressão</vt:lpstr>
      <vt:lpstr>'Q5'!Área_de_Impressão</vt:lpstr>
      <vt:lpstr>'Q50'!Área_de_Impressão</vt:lpstr>
      <vt:lpstr>'Q51'!Área_de_Impressão</vt:lpstr>
      <vt:lpstr>'Q52'!Área_de_Impressão</vt:lpstr>
      <vt:lpstr>'Q53'!Área_de_Impressão</vt:lpstr>
      <vt:lpstr>'Q54'!Área_de_Impressão</vt:lpstr>
      <vt:lpstr>'Q55'!Área_de_Impressão</vt:lpstr>
      <vt:lpstr>'Q56'!Área_de_Impressão</vt:lpstr>
      <vt:lpstr>'Q57'!Área_de_Impressão</vt:lpstr>
      <vt:lpstr>'Q58'!Área_de_Impressão</vt:lpstr>
      <vt:lpstr>'Q59'!Área_de_Impressão</vt:lpstr>
      <vt:lpstr>'Q6'!Área_de_Impressão</vt:lpstr>
      <vt:lpstr>'Q60'!Área_de_Impressão</vt:lpstr>
      <vt:lpstr>'Q61'!Área_de_Impressão</vt:lpstr>
      <vt:lpstr>'Q62'!Área_de_Impressão</vt:lpstr>
      <vt:lpstr>'Q63'!Área_de_Impressão</vt:lpstr>
      <vt:lpstr>'Q64'!Área_de_Impressão</vt:lpstr>
      <vt:lpstr>'Q65'!Área_de_Impressão</vt:lpstr>
      <vt:lpstr>'Q66'!Área_de_Impressão</vt:lpstr>
      <vt:lpstr>'Q67'!Área_de_Impressão</vt:lpstr>
      <vt:lpstr>'Q68'!Área_de_Impressão</vt:lpstr>
      <vt:lpstr>'Q7'!Área_de_Impressão</vt:lpstr>
      <vt:lpstr>'Q8'!Área_de_Impressão</vt:lpstr>
      <vt:lpstr>'Q9'!Área_de_Impressão</vt:lpstr>
      <vt:lpstr>'Q1'!Print_Area</vt:lpstr>
      <vt:lpstr>'Q10'!Print_Area</vt:lpstr>
      <vt:lpstr>'Q11'!Print_Area</vt:lpstr>
      <vt:lpstr>'Q12'!Print_Area</vt:lpstr>
      <vt:lpstr>'Q13'!Print_Area</vt:lpstr>
      <vt:lpstr>'Q14'!Print_Area</vt:lpstr>
      <vt:lpstr>'Q15'!Print_Area</vt:lpstr>
      <vt:lpstr>'Q16'!Print_Area</vt:lpstr>
      <vt:lpstr>'Q17'!Print_Area</vt:lpstr>
      <vt:lpstr>'Q18'!Print_Area</vt:lpstr>
      <vt:lpstr>'Q19'!Print_Area</vt:lpstr>
      <vt:lpstr>'Q2'!Print_Area</vt:lpstr>
      <vt:lpstr>'Q20'!Print_Area</vt:lpstr>
      <vt:lpstr>'Q21'!Print_Area</vt:lpstr>
      <vt:lpstr>'Q22'!Print_Area</vt:lpstr>
      <vt:lpstr>'Q23'!Print_Area</vt:lpstr>
      <vt:lpstr>'Q24'!Print_Area</vt:lpstr>
      <vt:lpstr>'Q25'!Print_Area</vt:lpstr>
      <vt:lpstr>'Q26'!Print_Area</vt:lpstr>
      <vt:lpstr>'Q27'!Print_Area</vt:lpstr>
      <vt:lpstr>'Q28'!Print_Area</vt:lpstr>
      <vt:lpstr>'Q29'!Print_Area</vt:lpstr>
      <vt:lpstr>'Q3'!Print_Area</vt:lpstr>
      <vt:lpstr>'Q30'!Print_Area</vt:lpstr>
      <vt:lpstr>'Q31'!Print_Area</vt:lpstr>
      <vt:lpstr>'Q32'!Print_Area</vt:lpstr>
      <vt:lpstr>'Q33'!Print_Area</vt:lpstr>
      <vt:lpstr>'Q34'!Print_Area</vt:lpstr>
      <vt:lpstr>'Q35'!Print_Area</vt:lpstr>
      <vt:lpstr>'Q36'!Print_Area</vt:lpstr>
      <vt:lpstr>'Q37'!Print_Area</vt:lpstr>
      <vt:lpstr>'Q38'!Print_Area</vt:lpstr>
      <vt:lpstr>'Q39'!Print_Area</vt:lpstr>
      <vt:lpstr>'Q4'!Print_Area</vt:lpstr>
      <vt:lpstr>'Q40'!Print_Area</vt:lpstr>
      <vt:lpstr>'Q41'!Print_Area</vt:lpstr>
      <vt:lpstr>'Q42'!Print_Area</vt:lpstr>
      <vt:lpstr>'Q43'!Print_Area</vt:lpstr>
      <vt:lpstr>'Q44'!Print_Area</vt:lpstr>
      <vt:lpstr>'Q45'!Print_Area</vt:lpstr>
      <vt:lpstr>'Q46'!Print_Area</vt:lpstr>
      <vt:lpstr>'Q47'!Print_Area</vt:lpstr>
      <vt:lpstr>'Q48'!Print_Area</vt:lpstr>
      <vt:lpstr>'Q49'!Print_Area</vt:lpstr>
      <vt:lpstr>'Q5'!Print_Area</vt:lpstr>
      <vt:lpstr>'Q50'!Print_Area</vt:lpstr>
      <vt:lpstr>'Q51'!Print_Area</vt:lpstr>
      <vt:lpstr>'Q52'!Print_Area</vt:lpstr>
      <vt:lpstr>'Q53'!Print_Area</vt:lpstr>
      <vt:lpstr>'Q54'!Print_Area</vt:lpstr>
      <vt:lpstr>'Q55'!Print_Area</vt:lpstr>
      <vt:lpstr>'Q56'!Print_Area</vt:lpstr>
      <vt:lpstr>'Q57'!Print_Area</vt:lpstr>
      <vt:lpstr>'Q58'!Print_Area</vt:lpstr>
      <vt:lpstr>'Q59'!Print_Area</vt:lpstr>
      <vt:lpstr>'Q6'!Print_Area</vt:lpstr>
      <vt:lpstr>'Q60'!Print_Area</vt:lpstr>
      <vt:lpstr>'Q61'!Print_Area</vt:lpstr>
      <vt:lpstr>'Q62'!Print_Area</vt:lpstr>
      <vt:lpstr>'Q63'!Print_Area</vt:lpstr>
      <vt:lpstr>'Q64'!Print_Area</vt:lpstr>
      <vt:lpstr>'Q65'!Print_Area</vt:lpstr>
      <vt:lpstr>'Q66'!Print_Area</vt:lpstr>
      <vt:lpstr>'Q67'!Print_Area</vt:lpstr>
      <vt:lpstr>'Q68'!Print_Area</vt:lpstr>
      <vt:lpstr>'Q7'!Print_Area</vt:lpstr>
      <vt:lpstr>'Q8'!Print_Area</vt:lpstr>
      <vt:lpstr>'Q9'!Print_Area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Segurança e Saúde no Trabalho 2023 - Publicação</dc:title>
  <dc:creator/>
  <cp:keywords>Segurança e Saúde no Trabalho</cp:keywords>
  <cp:lastModifiedBy/>
  <dcterms:created xsi:type="dcterms:W3CDTF">2006-10-20T13:27:00Z</dcterms:created>
  <dcterms:modified xsi:type="dcterms:W3CDTF">2024-11-18T19:41:38Z</dcterms:modified>
  <cp:category>Informação estatística</cp:category>
</cp:coreProperties>
</file>